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Robert\Google Drive\CIS101_16-Fa\Curriculum Project\Website\CIS101\excel\files\"/>
    </mc:Choice>
  </mc:AlternateContent>
  <bookViews>
    <workbookView xWindow="0" yWindow="0" windowWidth="28800" windowHeight="13500" firstSheet="1" activeTab="1"/>
  </bookViews>
  <sheets>
    <sheet name="Questions" sheetId="25" state="hidden" r:id="rId1"/>
    <sheet name="AssignmentAnswers" sheetId="15" r:id="rId2"/>
    <sheet name="BroadwayData" sheetId="3" r:id="rId3"/>
  </sheets>
  <calcPr calcId="171027"/>
</workbook>
</file>

<file path=xl/calcChain.xml><?xml version="1.0" encoding="utf-8"?>
<calcChain xmlns="http://schemas.openxmlformats.org/spreadsheetml/2006/main">
  <c r="O37" i="25" l="1"/>
  <c r="O45" i="25"/>
  <c r="N7" i="25"/>
  <c r="Q48" i="25"/>
  <c r="Q49" i="25"/>
  <c r="Q50" i="25"/>
  <c r="Q51" i="25"/>
  <c r="Q52" i="25"/>
  <c r="Q53" i="25"/>
  <c r="Q54" i="25"/>
  <c r="Q55" i="25"/>
  <c r="Q56" i="25"/>
  <c r="Q47" i="25"/>
  <c r="N57" i="25"/>
  <c r="O57" i="25"/>
  <c r="O56" i="25"/>
  <c r="O55" i="25"/>
  <c r="O54" i="25"/>
  <c r="O53" i="25"/>
  <c r="O52" i="25"/>
  <c r="O51" i="25"/>
  <c r="O50" i="25"/>
  <c r="O49" i="25"/>
  <c r="O48" i="25"/>
  <c r="O47" i="25"/>
  <c r="O46" i="25"/>
  <c r="O44" i="25"/>
  <c r="O43" i="25"/>
  <c r="O42" i="25"/>
  <c r="O41" i="25"/>
  <c r="O40" i="25"/>
  <c r="O39" i="25"/>
  <c r="O38" i="25"/>
  <c r="O36" i="25"/>
  <c r="O35" i="25"/>
  <c r="N46" i="25"/>
  <c r="N45" i="25"/>
  <c r="N44" i="25"/>
  <c r="N43" i="25"/>
  <c r="N42" i="25"/>
  <c r="N41" i="25"/>
  <c r="N40" i="25"/>
  <c r="N39" i="25"/>
  <c r="N38" i="25"/>
  <c r="N37" i="25"/>
  <c r="N36" i="25"/>
  <c r="N35" i="25"/>
  <c r="N11" i="25"/>
  <c r="N10" i="25"/>
  <c r="N9" i="25"/>
  <c r="N8" i="25"/>
  <c r="O34" i="25" l="1"/>
  <c r="P35" i="25" s="1"/>
  <c r="O58" i="25"/>
  <c r="P58" i="25" s="1"/>
  <c r="P34" i="25" l="1"/>
  <c r="P39" i="25"/>
  <c r="P43" i="25"/>
  <c r="P47" i="25"/>
  <c r="P51" i="25"/>
  <c r="P55" i="25"/>
  <c r="P45" i="25"/>
  <c r="P53" i="25"/>
  <c r="P42" i="25"/>
  <c r="P50" i="25"/>
  <c r="P36" i="25"/>
  <c r="P40" i="25"/>
  <c r="P44" i="25"/>
  <c r="P48" i="25"/>
  <c r="P52" i="25"/>
  <c r="P56" i="25"/>
  <c r="P41" i="25"/>
  <c r="P49" i="25"/>
  <c r="P57" i="25"/>
  <c r="P38" i="25"/>
  <c r="P46" i="25"/>
  <c r="P54" i="25"/>
  <c r="P37" i="25"/>
  <c r="B39" i="25"/>
  <c r="B40" i="25"/>
  <c r="B41" i="25"/>
  <c r="B42" i="25"/>
  <c r="B35" i="25"/>
  <c r="B36" i="25"/>
  <c r="B37" i="25"/>
  <c r="B38" i="25"/>
  <c r="B31" i="25"/>
  <c r="B32" i="25"/>
  <c r="B33" i="25"/>
  <c r="B34" i="25"/>
  <c r="B23" i="25"/>
  <c r="B24" i="25"/>
  <c r="B25" i="25"/>
  <c r="B26" i="25"/>
  <c r="B11" i="25"/>
  <c r="B12" i="25"/>
  <c r="B13" i="25"/>
  <c r="B14" i="25"/>
  <c r="B7" i="25"/>
  <c r="B8" i="25"/>
  <c r="B9" i="25"/>
  <c r="B10" i="25"/>
  <c r="B3" i="25"/>
  <c r="B4" i="25"/>
  <c r="B5" i="25"/>
  <c r="B6" i="25"/>
  <c r="B15" i="25"/>
  <c r="B16" i="25"/>
  <c r="B17" i="25"/>
  <c r="B18" i="25"/>
  <c r="B19" i="25"/>
  <c r="B20" i="25"/>
  <c r="B21" i="25"/>
  <c r="B22" i="25"/>
  <c r="B27" i="25"/>
  <c r="B28" i="25"/>
  <c r="B29" i="25"/>
  <c r="B30" i="25"/>
</calcChain>
</file>

<file path=xl/sharedStrings.xml><?xml version="1.0" encoding="utf-8"?>
<sst xmlns="http://schemas.openxmlformats.org/spreadsheetml/2006/main" count="1516" uniqueCount="264">
  <si>
    <t>Show</t>
  </si>
  <si>
    <t>Potential Gross</t>
  </si>
  <si>
    <t>ALADDIN</t>
  </si>
  <si>
    <t>AN AMERICAN IN PARIS</t>
  </si>
  <si>
    <t>BEAUTIFUL</t>
  </si>
  <si>
    <t>BLACKBIRD</t>
  </si>
  <si>
    <t>CHICAGO</t>
  </si>
  <si>
    <t>DISASTER!</t>
  </si>
  <si>
    <t>ECLIPSED</t>
  </si>
  <si>
    <t>FIDDLER ON THE ROOF</t>
  </si>
  <si>
    <t>FINDING NEVERLAND</t>
  </si>
  <si>
    <t>FUN HOME</t>
  </si>
  <si>
    <t>HAMILTON</t>
  </si>
  <si>
    <t>JERSEY BOYS</t>
  </si>
  <si>
    <t>KINKY BOOTS</t>
  </si>
  <si>
    <t>MATILDA</t>
  </si>
  <si>
    <t>ON YOUR FEET!</t>
  </si>
  <si>
    <t>SCHOOL OF ROCK</t>
  </si>
  <si>
    <t>SHE LOVES ME</t>
  </si>
  <si>
    <t>SOMETHING ROTTEN!</t>
  </si>
  <si>
    <t>THE BOOK OF MORMON</t>
  </si>
  <si>
    <t>THE COLOR PURPLE</t>
  </si>
  <si>
    <t>THE HUMANS</t>
  </si>
  <si>
    <t>THE KING AND I</t>
  </si>
  <si>
    <t>THE LION KING</t>
  </si>
  <si>
    <t>THE PHANTOM OF THE OPERA</t>
  </si>
  <si>
    <t>WICKED</t>
  </si>
  <si>
    <t>Theatre</t>
  </si>
  <si>
    <t>Walter Kerr </t>
  </si>
  <si>
    <t>Lyceum </t>
  </si>
  <si>
    <t>New Amsterdam </t>
  </si>
  <si>
    <t>Longacre </t>
  </si>
  <si>
    <t>Palace </t>
  </si>
  <si>
    <t>Stephen Sondheim </t>
  </si>
  <si>
    <t>Ambassador </t>
  </si>
  <si>
    <t>Schoenfeld </t>
  </si>
  <si>
    <t>Helen Hayes </t>
  </si>
  <si>
    <t>Broadway </t>
  </si>
  <si>
    <t>Lunt-fontanne </t>
  </si>
  <si>
    <t>Circle In The Square </t>
  </si>
  <si>
    <t>Richard Rodgers </t>
  </si>
  <si>
    <t>Booth </t>
  </si>
  <si>
    <t>August Wilson </t>
  </si>
  <si>
    <t>Music Box </t>
  </si>
  <si>
    <t>Al Hirschfeld </t>
  </si>
  <si>
    <t>Imperial </t>
  </si>
  <si>
    <t>Lyric </t>
  </si>
  <si>
    <t>Shubert </t>
  </si>
  <si>
    <t>Broadhurst </t>
  </si>
  <si>
    <t>American Airlines </t>
  </si>
  <si>
    <t>Marquis </t>
  </si>
  <si>
    <t>Friedman </t>
  </si>
  <si>
    <t>Winter Garden </t>
  </si>
  <si>
    <t>St. James </t>
  </si>
  <si>
    <t>Brooks Atkinson </t>
  </si>
  <si>
    <t>Cort </t>
  </si>
  <si>
    <t>Eugene O'neill </t>
  </si>
  <si>
    <t>Jacobs </t>
  </si>
  <si>
    <t>Ethel Barrymore </t>
  </si>
  <si>
    <t>Golden </t>
  </si>
  <si>
    <t>Neil Simon </t>
  </si>
  <si>
    <t>Vivian Beaumont </t>
  </si>
  <si>
    <t>Minskoff </t>
  </si>
  <si>
    <t>Majestic </t>
  </si>
  <si>
    <t>Studio 54 </t>
  </si>
  <si>
    <t>Gershwin </t>
  </si>
  <si>
    <t>Belasco </t>
  </si>
  <si>
    <t>Nederlander </t>
  </si>
  <si>
    <t>Capacity</t>
  </si>
  <si>
    <t>A GENTLEMAN'S GUIDE TO LOVE AND MURDER</t>
  </si>
  <si>
    <t>ALLEGIANCE</t>
  </si>
  <si>
    <t>CHINA DOLL</t>
  </si>
  <si>
    <t>DAMES AT SEA</t>
  </si>
  <si>
    <t>HAND TO GOD</t>
  </si>
  <si>
    <t>KING CHARLES III</t>
  </si>
  <si>
    <t>MISERY</t>
  </si>
  <si>
    <t>OUR MOTHER'S BRIEF AFFAIR</t>
  </si>
  <si>
    <t>SYLVIA</t>
  </si>
  <si>
    <t>THéRèSE RAQUIN</t>
  </si>
  <si>
    <t>A VIEW FROM THE BRIDGE</t>
  </si>
  <si>
    <t>SPRING AWAKENING</t>
  </si>
  <si>
    <t>THE GIN GAME</t>
  </si>
  <si>
    <t>NOISES OFF</t>
  </si>
  <si>
    <t>HUGHIE</t>
  </si>
  <si>
    <t>LES MISéRABLES</t>
  </si>
  <si>
    <t>Jan</t>
  </si>
  <si>
    <t>Feb</t>
  </si>
  <si>
    <t>Mar</t>
  </si>
  <si>
    <t>Performances</t>
  </si>
  <si>
    <t>Previews</t>
  </si>
  <si>
    <t>Gross Sales</t>
  </si>
  <si>
    <t>Attendance</t>
  </si>
  <si>
    <t>Which show had the highest Gross Sales in 2016?</t>
  </si>
  <si>
    <t>Which show had the highest Attendance in March?</t>
  </si>
  <si>
    <t>How many shows with previews in February started performances in March?</t>
  </si>
  <si>
    <t>How many shows had their last performance in January?</t>
  </si>
  <si>
    <t>Which show had the highest Attendance % (Attendance/Capacity)?</t>
  </si>
  <si>
    <t>THE ILLUSIONISTS</t>
  </si>
  <si>
    <t>LORD OF THE DANCE</t>
  </si>
  <si>
    <t>How many shows had their last performance in February?</t>
  </si>
  <si>
    <t>Which show had the most performances in a single week?</t>
  </si>
  <si>
    <t>Which show had the most preview shows in 2016?</t>
  </si>
  <si>
    <t>Which show had the highest % of Potential Gross (Gross Sales/Potential Sales) in 2016?</t>
  </si>
  <si>
    <t>Which theatre had the lowest total attendance in 2016?</t>
  </si>
  <si>
    <t>Cort</t>
  </si>
  <si>
    <t>Lyric</t>
  </si>
  <si>
    <t>Neil Simon</t>
  </si>
  <si>
    <t>Booth</t>
  </si>
  <si>
    <t>Month</t>
  </si>
  <si>
    <t>Week</t>
  </si>
  <si>
    <t>Products</t>
  </si>
  <si>
    <t>Grades</t>
  </si>
  <si>
    <t>Crimes</t>
  </si>
  <si>
    <t>Deaths</t>
  </si>
  <si>
    <t>Broadway</t>
  </si>
  <si>
    <t>Dataset</t>
  </si>
  <si>
    <t>Question</t>
  </si>
  <si>
    <t>Question#</t>
  </si>
  <si>
    <t>AnsType</t>
  </si>
  <si>
    <t>Answer</t>
  </si>
  <si>
    <t>Sort</t>
  </si>
  <si>
    <t>Mkr</t>
  </si>
  <si>
    <t>Dindex</t>
  </si>
  <si>
    <t>1) Product Sales</t>
  </si>
  <si>
    <t>2) Broadway Boxoffice</t>
  </si>
  <si>
    <t>3) NYC Causes of Death</t>
  </si>
  <si>
    <t>4) NYC Felony Crimes</t>
  </si>
  <si>
    <t>5) NYC Math Grades</t>
  </si>
  <si>
    <t xml:space="preserve">1) </t>
  </si>
  <si>
    <t xml:space="preserve">2) </t>
  </si>
  <si>
    <t xml:space="preserve">3) </t>
  </si>
  <si>
    <t xml:space="preserve">4) </t>
  </si>
  <si>
    <t xml:space="preserve">5) </t>
  </si>
  <si>
    <t xml:space="preserve">6) </t>
  </si>
  <si>
    <t xml:space="preserve">7) </t>
  </si>
  <si>
    <t xml:space="preserve">8) </t>
  </si>
  <si>
    <t xml:space="preserve">9) </t>
  </si>
  <si>
    <t xml:space="preserve">10) </t>
  </si>
  <si>
    <t>CURIOUS INCIDENT OF THE DOG IN THE NIGHT</t>
  </si>
  <si>
    <t>Field Descriptions:</t>
  </si>
  <si>
    <t>Dataset Overview:</t>
  </si>
  <si>
    <r>
      <t xml:space="preserve">Week:  </t>
    </r>
    <r>
      <rPr>
        <sz val="11"/>
        <rFont val="Calibri"/>
        <family val="2"/>
        <scheme val="minor"/>
      </rPr>
      <t>Date of last day in week</t>
    </r>
  </si>
  <si>
    <r>
      <t xml:space="preserve">Month:  </t>
    </r>
    <r>
      <rPr>
        <sz val="11"/>
        <rFont val="Calibri"/>
        <family val="2"/>
        <scheme val="minor"/>
      </rPr>
      <t>Month grouping of week end dates</t>
    </r>
  </si>
  <si>
    <r>
      <t xml:space="preserve">Show:  </t>
    </r>
    <r>
      <rPr>
        <sz val="11"/>
        <rFont val="Calibri"/>
        <family val="2"/>
        <scheme val="minor"/>
      </rPr>
      <t>Name of production</t>
    </r>
  </si>
  <si>
    <r>
      <t xml:space="preserve">Theatre:  </t>
    </r>
    <r>
      <rPr>
        <sz val="11"/>
        <rFont val="Calibri"/>
        <family val="2"/>
        <scheme val="minor"/>
      </rPr>
      <t>Location of production</t>
    </r>
  </si>
  <si>
    <r>
      <t xml:space="preserve">Previews:  </t>
    </r>
    <r>
      <rPr>
        <sz val="11"/>
        <rFont val="Calibri"/>
        <family val="2"/>
        <scheme val="minor"/>
      </rPr>
      <t>Count of preview shows produced that week (Preview shows are practice before official opening)</t>
    </r>
  </si>
  <si>
    <r>
      <t xml:space="preserve">Gross Sales:  </t>
    </r>
    <r>
      <rPr>
        <sz val="11"/>
        <rFont val="Calibri"/>
        <family val="2"/>
        <scheme val="minor"/>
      </rPr>
      <t>Total dollar value of tickets sold for a show in that week</t>
    </r>
  </si>
  <si>
    <r>
      <t xml:space="preserve">Attendance:  </t>
    </r>
    <r>
      <rPr>
        <sz val="11"/>
        <rFont val="Calibri"/>
        <family val="2"/>
        <scheme val="minor"/>
      </rPr>
      <t>Total number of tickets sold for a show in that week</t>
    </r>
  </si>
  <si>
    <r>
      <t xml:space="preserve">Potential Gross:  </t>
    </r>
    <r>
      <rPr>
        <sz val="11"/>
        <rFont val="Calibri"/>
        <family val="2"/>
        <scheme val="minor"/>
      </rPr>
      <t>Total dollar value of all tickets available for a show in that week</t>
    </r>
  </si>
  <si>
    <r>
      <t xml:space="preserve">Capacity:  </t>
    </r>
    <r>
      <rPr>
        <sz val="11"/>
        <rFont val="Calibri"/>
        <family val="2"/>
        <scheme val="minor"/>
      </rPr>
      <t>Total number of tickets available for a show in that week</t>
    </r>
  </si>
  <si>
    <r>
      <t xml:space="preserve">Performances:  </t>
    </r>
    <r>
      <rPr>
        <sz val="11"/>
        <rFont val="Calibri"/>
        <family val="2"/>
        <scheme val="minor"/>
      </rPr>
      <t>Count of full price performance produced that week</t>
    </r>
  </si>
  <si>
    <t>Weekly sales of Broadway shows in the first 3 months of 2016 classified by show, theatre and month</t>
  </si>
  <si>
    <t>Your Name:</t>
  </si>
  <si>
    <t>Select your major:</t>
  </si>
  <si>
    <t>Major - Specific</t>
  </si>
  <si>
    <t>Accounting</t>
  </si>
  <si>
    <t>Finance</t>
  </si>
  <si>
    <t>General Business</t>
  </si>
  <si>
    <t>International Management</t>
  </si>
  <si>
    <t>Management - Arts &amp; Entertainment</t>
  </si>
  <si>
    <t>Management - Business Management</t>
  </si>
  <si>
    <t>Management - Entrepreneurship</t>
  </si>
  <si>
    <t>Management - Health Care Management</t>
  </si>
  <si>
    <t>Management - Hospitality &amp; Tourism Management</t>
  </si>
  <si>
    <t>Management - Human Resources</t>
  </si>
  <si>
    <t>Marketing - Advertising &amp; Integrated Marketing Communications</t>
  </si>
  <si>
    <t>Marketing - Global Marketing Management</t>
  </si>
  <si>
    <t>Marketing - Sports Marketing</t>
  </si>
  <si>
    <t>Quantitative Business Analysis</t>
  </si>
  <si>
    <t>Adolescent Education</t>
  </si>
  <si>
    <t>Childhood Education</t>
  </si>
  <si>
    <t>Communication Sciences &amp; Disorders</t>
  </si>
  <si>
    <t>Health Science</t>
  </si>
  <si>
    <t>Art History</t>
  </si>
  <si>
    <t>Art</t>
  </si>
  <si>
    <t>English Language &amp; Literature</t>
  </si>
  <si>
    <t>Film &amp; Screen Studies</t>
  </si>
  <si>
    <t>Language, Culture, &amp; World Trade</t>
  </si>
  <si>
    <t>Spanish</t>
  </si>
  <si>
    <t>Business Economics</t>
  </si>
  <si>
    <t>Economics</t>
  </si>
  <si>
    <t>Mathematics</t>
  </si>
  <si>
    <t>Biochemistry</t>
  </si>
  <si>
    <t>Biology</t>
  </si>
  <si>
    <t>Chemistry</t>
  </si>
  <si>
    <t>Environmental Science</t>
  </si>
  <si>
    <t>Environmental Studies</t>
  </si>
  <si>
    <t>Forensic Science</t>
  </si>
  <si>
    <t>Acting For Film, Television, Voice-Overs, &amp; Commercials</t>
  </si>
  <si>
    <t>Acting</t>
  </si>
  <si>
    <t>Commercial Dance</t>
  </si>
  <si>
    <t>Directing</t>
  </si>
  <si>
    <t>Musical Theater</t>
  </si>
  <si>
    <t>Production &amp; Design For Stage &amp; Screen</t>
  </si>
  <si>
    <t>Stage Management</t>
  </si>
  <si>
    <t>American Studies</t>
  </si>
  <si>
    <t>Applied Psychology &amp; Human Relations</t>
  </si>
  <si>
    <t>Communication Studies</t>
  </si>
  <si>
    <t>Criminal Justice</t>
  </si>
  <si>
    <t>General Arts &amp; Sciences</t>
  </si>
  <si>
    <t>Global Asia Studies</t>
  </si>
  <si>
    <t>History</t>
  </si>
  <si>
    <t>Latin American Studies</t>
  </si>
  <si>
    <t>Liberal Studies</t>
  </si>
  <si>
    <t>Modern Languages &amp; Cultures</t>
  </si>
  <si>
    <t>Peace &amp; Justice Studies</t>
  </si>
  <si>
    <t>Philosophy &amp; Religious Studies</t>
  </si>
  <si>
    <t>Political Science</t>
  </si>
  <si>
    <t>Professional Studies</t>
  </si>
  <si>
    <t>Psychology</t>
  </si>
  <si>
    <t>Sociology / Anthropology</t>
  </si>
  <si>
    <t>Computer Science</t>
  </si>
  <si>
    <t>Information Systems</t>
  </si>
  <si>
    <t>Information Technology</t>
  </si>
  <si>
    <t>Undecided</t>
  </si>
  <si>
    <t>Women's &amp; Gender Studies</t>
  </si>
  <si>
    <t>What is your dream job/industry?</t>
  </si>
  <si>
    <t xml:space="preserve">Answer these multiple choice questions using the dataset you selected: </t>
  </si>
  <si>
    <t>Dataset Picklist</t>
  </si>
  <si>
    <t>Question Set based on Dataset Pick</t>
  </si>
  <si>
    <t>Nickname</t>
  </si>
  <si>
    <t>Pick Options</t>
  </si>
  <si>
    <t>Question #</t>
  </si>
  <si>
    <t>Check for Blanks:</t>
  </si>
  <si>
    <r>
      <t xml:space="preserve">Your Pace Email ID: </t>
    </r>
    <r>
      <rPr>
        <sz val="9"/>
        <color theme="1"/>
        <rFont val="Calibri"/>
        <family val="2"/>
        <scheme val="minor"/>
      </rPr>
      <t>(Only the "rp12345n" part of "rp12345n@pace.edu")</t>
    </r>
  </si>
  <si>
    <t>Question 1</t>
  </si>
  <si>
    <t>Question 2</t>
  </si>
  <si>
    <t>Question 3</t>
  </si>
  <si>
    <t>Question 4</t>
  </si>
  <si>
    <t>Question 5</t>
  </si>
  <si>
    <t>Question 6</t>
  </si>
  <si>
    <t>Question 7</t>
  </si>
  <si>
    <t>Question 8</t>
  </si>
  <si>
    <t>Question 9</t>
  </si>
  <si>
    <t>Question 10</t>
  </si>
  <si>
    <t>Error Marker</t>
  </si>
  <si>
    <t>Error Message</t>
  </si>
  <si>
    <t>All Clear</t>
  </si>
  <si>
    <t>You have provided an answer for all questions. Review your answers and save your file. When ready submit your file to Blackboard.</t>
  </si>
  <si>
    <t>Blank Answer Check</t>
  </si>
  <si>
    <t>Missing Answer: Please provide Your Pace Email ID before submitting.</t>
  </si>
  <si>
    <t>Missing Answer: Please select your Major from the dropdown before submitting.</t>
  </si>
  <si>
    <t>Missing Answer: Please provide your dream job/industry before submitting.</t>
  </si>
  <si>
    <t>Missing Answer: The name of your first software is blank.</t>
  </si>
  <si>
    <t>Missing Answer: The website of your first software is blank.</t>
  </si>
  <si>
    <t>Missing Answer: Please provide a description of your first software.</t>
  </si>
  <si>
    <t>Missing Answer: The name of your second software is blank.</t>
  </si>
  <si>
    <t>Missing Answer: The website of your second software is blank.</t>
  </si>
  <si>
    <t>Missing Answer: Please provide a description of your second software.</t>
  </si>
  <si>
    <t>Missing Answer: You must select a dataset to complete Part 2 of the assignment.</t>
  </si>
  <si>
    <t>Explain why you felt your choice was the best for your industry of the datasets provided:</t>
  </si>
  <si>
    <t>Missing Answer: Please provide a brief description of the dataset you would have liked to work with.</t>
  </si>
  <si>
    <t>Blank Template</t>
  </si>
  <si>
    <t>Missing Answer: Please provide Your Name before submitting.</t>
  </si>
  <si>
    <t>Missing Answer: Please provide an explanation as to why you chose to analyze the dataset you selected.</t>
  </si>
  <si>
    <t>If you could chose anything, what would be the most interesting dataset in your industry you would have liked to work with? (Brief description and why)</t>
  </si>
  <si>
    <t>No Answers Provided: Please start at the top of the page.</t>
  </si>
  <si>
    <t>Select a dataset from the dropdown menu</t>
  </si>
  <si>
    <t>Select your major from the dropdown menu</t>
  </si>
  <si>
    <t xml:space="preserve"> </t>
  </si>
  <si>
    <t>Instructions:</t>
  </si>
  <si>
    <t>Dataset:</t>
  </si>
  <si>
    <t>Broadway Boxoffice</t>
  </si>
  <si>
    <t xml:space="preserve">Answer the questions below providing information about yourself and why you choose this data set.
Then, use the provided data table to create a pivot table, along with the other Excel skills you have learned in class, to answer the 10 multiple choice questions below.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</si>
</sst>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theme="4"/>
        <bgColor indexed="64"/>
      </patternFill>
    </fill>
    <fill>
      <patternFill patternType="solid">
        <fgColor theme="4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8" fontId="0" fillId="0" borderId="0" xfId="0" applyNumberFormat="1"/>
    <xf numFmtId="14" fontId="0" fillId="0" borderId="0" xfId="0" applyNumberFormat="1"/>
    <xf numFmtId="0" fontId="13" fillId="33" borderId="10" xfId="0" applyFont="1" applyFill="1" applyBorder="1"/>
    <xf numFmtId="0" fontId="13" fillId="33" borderId="11" xfId="0" applyFont="1" applyFill="1" applyBorder="1"/>
    <xf numFmtId="6" fontId="0" fillId="0" borderId="0" xfId="0" applyNumberFormat="1"/>
    <xf numFmtId="164" fontId="0" fillId="0" borderId="0" xfId="42" applyNumberFormat="1" applyFont="1"/>
    <xf numFmtId="165" fontId="0" fillId="0" borderId="0" xfId="43" applyNumberFormat="1" applyFont="1"/>
    <xf numFmtId="43" fontId="0" fillId="0" borderId="0" xfId="0" applyNumberFormat="1"/>
    <xf numFmtId="0" fontId="13" fillId="33" borderId="0" xfId="0" applyFont="1" applyFill="1" applyBorder="1"/>
    <xf numFmtId="0" fontId="0" fillId="0" borderId="0" xfId="0" applyAlignment="1"/>
    <xf numFmtId="0" fontId="0" fillId="0" borderId="0" xfId="0" applyFill="1"/>
    <xf numFmtId="0" fontId="18" fillId="0" borderId="0" xfId="0" applyFont="1"/>
    <xf numFmtId="164" fontId="0" fillId="0" borderId="0" xfId="42" applyNumberFormat="1" applyFont="1" applyAlignment="1"/>
    <xf numFmtId="0" fontId="21" fillId="0" borderId="0" xfId="0" applyFont="1" applyFill="1" applyBorder="1" applyAlignment="1"/>
    <xf numFmtId="0" fontId="0" fillId="0" borderId="0" xfId="0" applyFill="1" applyBorder="1"/>
    <xf numFmtId="164" fontId="0" fillId="0" borderId="0" xfId="42" applyNumberFormat="1" applyFont="1" applyFill="1" applyBorder="1"/>
    <xf numFmtId="164" fontId="0" fillId="0" borderId="0" xfId="42" applyNumberFormat="1" applyFont="1" applyFill="1"/>
    <xf numFmtId="0" fontId="0" fillId="0" borderId="16" xfId="0" applyBorder="1"/>
    <xf numFmtId="0" fontId="13" fillId="34" borderId="17" xfId="0" applyFont="1" applyFill="1" applyBorder="1"/>
    <xf numFmtId="0" fontId="13" fillId="35" borderId="13" xfId="0" applyFont="1" applyFill="1" applyBorder="1"/>
    <xf numFmtId="0" fontId="16" fillId="35" borderId="12" xfId="0" applyFont="1" applyFill="1" applyBorder="1"/>
    <xf numFmtId="0" fontId="0" fillId="35" borderId="14" xfId="0" applyFill="1" applyBorder="1"/>
    <xf numFmtId="0" fontId="0" fillId="35" borderId="12" xfId="0" applyFill="1" applyBorder="1"/>
    <xf numFmtId="0" fontId="0" fillId="0" borderId="0" xfId="0" applyNumberFormat="1"/>
    <xf numFmtId="0" fontId="16" fillId="35" borderId="14" xfId="0" applyFont="1" applyFill="1" applyBorder="1"/>
    <xf numFmtId="0" fontId="13" fillId="35" borderId="14" xfId="0" applyFont="1" applyFill="1" applyBorder="1"/>
    <xf numFmtId="0" fontId="13" fillId="35" borderId="12" xfId="0" applyFont="1" applyFill="1" applyBorder="1"/>
    <xf numFmtId="0" fontId="0" fillId="0" borderId="0" xfId="0" applyProtection="1"/>
    <xf numFmtId="0" fontId="16" fillId="0" borderId="0" xfId="0" applyFont="1" applyProtection="1"/>
    <xf numFmtId="0" fontId="0" fillId="0" borderId="0" xfId="0" applyAlignment="1" applyProtection="1">
      <alignment horizontal="right"/>
    </xf>
    <xf numFmtId="0" fontId="18" fillId="0" borderId="0" xfId="0" applyFont="1" applyProtection="1"/>
    <xf numFmtId="0" fontId="16" fillId="0" borderId="13" xfId="0" applyFont="1" applyBorder="1" applyProtection="1"/>
    <xf numFmtId="0" fontId="22" fillId="0" borderId="12" xfId="0" applyFont="1" applyBorder="1" applyAlignment="1" applyProtection="1">
      <alignment horizontal="left" wrapText="1"/>
      <protection locked="0"/>
    </xf>
    <xf numFmtId="0" fontId="25" fillId="0" borderId="0" xfId="0" applyFont="1" applyProtection="1"/>
    <xf numFmtId="0" fontId="27" fillId="0" borderId="0" xfId="0" applyFont="1" applyBorder="1" applyAlignment="1" applyProtection="1">
      <alignment horizontal="left"/>
    </xf>
    <xf numFmtId="0" fontId="26" fillId="0" borderId="0" xfId="0" applyFont="1" applyBorder="1" applyProtection="1"/>
    <xf numFmtId="0" fontId="26" fillId="0" borderId="0" xfId="0" applyFont="1" applyBorder="1" applyAlignment="1" applyProtection="1">
      <alignment horizontal="right"/>
    </xf>
    <xf numFmtId="0" fontId="29" fillId="0" borderId="0" xfId="0" applyFont="1" applyProtection="1"/>
    <xf numFmtId="0" fontId="30" fillId="0" borderId="0" xfId="0" applyFont="1" applyProtection="1"/>
    <xf numFmtId="0" fontId="29" fillId="0" borderId="0" xfId="0" applyFont="1" applyAlignment="1" applyProtection="1">
      <alignment horizontal="right"/>
    </xf>
    <xf numFmtId="0" fontId="28" fillId="0" borderId="0" xfId="0" applyFont="1" applyAlignment="1" applyProtection="1">
      <alignment horizontal="left" vertical="top" wrapText="1"/>
    </xf>
    <xf numFmtId="0" fontId="22" fillId="0" borderId="0" xfId="0" applyFont="1" applyBorder="1" applyAlignment="1" applyProtection="1">
      <alignment horizontal="left" vertical="top" wrapText="1"/>
      <protection locked="0"/>
    </xf>
    <xf numFmtId="0" fontId="22" fillId="0" borderId="18" xfId="0" applyFont="1" applyBorder="1" applyAlignment="1" applyProtection="1">
      <alignment horizontal="left" wrapText="1"/>
      <protection locked="0"/>
    </xf>
    <xf numFmtId="0" fontId="22" fillId="0" borderId="19" xfId="0" applyFont="1" applyBorder="1" applyAlignment="1" applyProtection="1">
      <alignment horizontal="left" wrapText="1"/>
      <protection locked="0"/>
    </xf>
    <xf numFmtId="0" fontId="22" fillId="0" borderId="20" xfId="0" applyFont="1" applyBorder="1" applyAlignment="1" applyProtection="1">
      <alignment horizontal="left" wrapText="1"/>
      <protection locked="0"/>
    </xf>
    <xf numFmtId="0" fontId="24" fillId="0" borderId="0" xfId="0" applyFont="1" applyAlignment="1" applyProtection="1">
      <alignment horizontal="left" vertical="top" wrapText="1"/>
    </xf>
    <xf numFmtId="0" fontId="0" fillId="0" borderId="14" xfId="0" applyBorder="1" applyAlignment="1" applyProtection="1"/>
    <xf numFmtId="0" fontId="0" fillId="0" borderId="15" xfId="0" applyBorder="1" applyAlignment="1" applyProtection="1"/>
    <xf numFmtId="0" fontId="22" fillId="0" borderId="18" xfId="0" applyFont="1" applyBorder="1" applyAlignment="1" applyProtection="1">
      <alignment horizontal="left" vertical="top" wrapText="1"/>
      <protection locked="0"/>
    </xf>
    <xf numFmtId="0" fontId="22" fillId="0" borderId="19" xfId="0" applyFont="1" applyBorder="1" applyAlignment="1" applyProtection="1">
      <alignment horizontal="left" vertical="top" wrapText="1"/>
      <protection locked="0"/>
    </xf>
    <xf numFmtId="0" fontId="22" fillId="0" borderId="20" xfId="0" applyFont="1" applyBorder="1" applyAlignment="1" applyProtection="1">
      <alignment horizontal="left" vertical="top" wrapText="1"/>
      <protection locked="0"/>
    </xf>
    <xf numFmtId="0" fontId="26" fillId="0" borderId="0" xfId="0" applyFont="1" applyBorder="1" applyAlignment="1" applyProtection="1">
      <alignment horizontal="left"/>
    </xf>
    <xf numFmtId="0" fontId="18" fillId="0" borderId="0" xfId="0" applyFont="1" applyAlignment="1" applyProtection="1">
      <alignment horizontal="left" wrapText="1"/>
    </xf>
    <xf numFmtId="0" fontId="20" fillId="0" borderId="13" xfId="0" applyFont="1" applyFill="1" applyBorder="1" applyAlignment="1">
      <alignment horizontal="left"/>
    </xf>
    <xf numFmtId="0" fontId="20" fillId="0" borderId="14" xfId="0" applyFont="1" applyFill="1" applyBorder="1" applyAlignment="1">
      <alignment horizontal="left"/>
    </xf>
    <xf numFmtId="0" fontId="20" fillId="0" borderId="12" xfId="0" applyFont="1" applyFill="1" applyBorder="1" applyAlignment="1">
      <alignment horizontal="left"/>
    </xf>
    <xf numFmtId="0" fontId="22" fillId="0" borderId="13" xfId="0" applyFont="1" applyBorder="1" applyAlignment="1">
      <alignment horizontal="left" vertical="top" wrapText="1"/>
    </xf>
    <xf numFmtId="0" fontId="22" fillId="0" borderId="14" xfId="0" applyFont="1" applyBorder="1" applyAlignment="1">
      <alignment horizontal="left" vertical="top" wrapText="1"/>
    </xf>
    <xf numFmtId="0" fontId="22" fillId="0" borderId="12" xfId="0" applyFont="1" applyBorder="1" applyAlignment="1">
      <alignment horizontal="left" vertical="top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3">
    <dxf>
      <numFmt numFmtId="164" formatCode="_(* #,##0_);_(* \(#,##0\);_(* &quot;-&quot;??_);_(@_)"/>
    </dxf>
    <dxf>
      <numFmt numFmtId="165" formatCode="_(&quot;$&quot;* #,##0_);_(&quot;$&quot;* \(#,##0\);_(&quot;$&quot;* &quot;-&quot;??_);_(@_)"/>
    </dxf>
    <dxf>
      <numFmt numFmtId="164" formatCode="_(* #,##0_);_(* \(#,##0\);_(* &quot;-&quot;??_);_(@_)"/>
    </dxf>
    <dxf>
      <numFmt numFmtId="19" formatCode="m/d/yyyy"/>
    </dxf>
    <dxf>
      <numFmt numFmtId="19" formatCode="m/d/yyyy"/>
    </dxf>
    <dxf>
      <alignment horizontal="general" vertical="bottom" textRotation="0" wrapText="0" indent="0" justifyLastLine="0" shrinkToFit="0" readingOrder="0"/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color theme="0"/>
      </font>
    </dxf>
    <dxf>
      <font>
        <b/>
        <i val="0"/>
        <color rgb="FF00B050"/>
      </font>
    </dxf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border>
        <left style="thin">
          <color rgb="FF00B050"/>
        </left>
        <right style="thin">
          <color rgb="FF00B050"/>
        </right>
        <top style="thin">
          <color rgb="FF00B050"/>
        </top>
        <bottom style="thin">
          <color rgb="FF00B050"/>
        </bottom>
        <vertical/>
        <horizontal/>
      </border>
    </dxf>
    <dxf>
      <font>
        <b/>
        <i val="0"/>
        <color rgb="FFFF0000"/>
      </font>
    </dxf>
    <dxf>
      <numFmt numFmtId="3" formatCode="#,##0"/>
    </dxf>
    <dxf>
      <numFmt numFmtId="14" formatCode="0.00%"/>
    </dxf>
    <dxf>
      <font>
        <color auto="1"/>
      </font>
      <border>
        <left style="dashed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numFmt numFmtId="3" formatCode="#,##0"/>
    </dxf>
    <dxf>
      <numFmt numFmtId="14" formatCode="0.00%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8" name="Table8" displayName="Table8" ref="B2:I42" totalsRowShown="0" headerRowDxfId="20">
  <autoFilter ref="B2:I42"/>
  <sortState ref="B3:I202">
    <sortCondition ref="F2:F202"/>
  </sortState>
  <tableColumns count="8">
    <tableColumn id="7" name="Mkr">
      <calculatedColumnFormula>Table8[[#This Row],[Dindex]]&amp;"-"&amp;Table8[[#This Row],[Question'#]]&amp;"-"&amp;Table8[[#This Row],[Sort]]</calculatedColumnFormula>
    </tableColumn>
    <tableColumn id="3" name="Question"/>
    <tableColumn id="5" name="Answer"/>
    <tableColumn id="4" name="AnsType"/>
    <tableColumn id="1" name="Dataset"/>
    <tableColumn id="8" name="Dindex"/>
    <tableColumn id="2" name="Question#"/>
    <tableColumn id="6" name="Sort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7" name="Table7" displayName="Table7" ref="N33:Q58" totalsRowShown="0" tableBorderDxfId="19">
  <autoFilter ref="N33:Q58"/>
  <tableColumns count="4">
    <tableColumn id="1" name="Question"/>
    <tableColumn id="2" name="Nickname"/>
    <tableColumn id="3" name="Error Marker">
      <calculatedColumnFormula>IF(O34,COUNTIF($O$34:O34,TRUE),"")</calculatedColumnFormula>
    </tableColumn>
    <tableColumn id="4" name="Error Messag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.broadway" displayName="t.broadway" ref="B19:K416" totalsRowShown="0" headerRowDxfId="5">
  <autoFilter ref="B19:K416"/>
  <sortState ref="C2:N398">
    <sortCondition ref="F1:F398"/>
  </sortState>
  <tableColumns count="10">
    <tableColumn id="1" name="Week" dataDxfId="4"/>
    <tableColumn id="16" name="Month" dataDxfId="3"/>
    <tableColumn id="2" name="Show"/>
    <tableColumn id="3" name="Theatre"/>
    <tableColumn id="4" name="Previews"/>
    <tableColumn id="5" name="Performances"/>
    <tableColumn id="6" name="Gross Sales"/>
    <tableColumn id="7" name="Attendance" dataDxfId="2" dataCellStyle="Comma"/>
    <tableColumn id="8" name="Potential Gross" dataDxfId="1"/>
    <tableColumn id="9" name="Capacity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B2:Q94"/>
  <sheetViews>
    <sheetView topLeftCell="D15" workbookViewId="0">
      <selection activeCell="L18" sqref="L18:Q27"/>
    </sheetView>
  </sheetViews>
  <sheetFormatPr defaultRowHeight="15" x14ac:dyDescent="0.25"/>
  <cols>
    <col min="2" max="2" width="10.5703125" bestFit="1" customWidth="1"/>
    <col min="3" max="3" width="82" bestFit="1" customWidth="1"/>
    <col min="5" max="5" width="10.7109375" customWidth="1"/>
    <col min="6" max="6" width="9.85546875" customWidth="1"/>
    <col min="7" max="7" width="9.5703125" bestFit="1" customWidth="1"/>
    <col min="8" max="8" width="12.42578125" bestFit="1" customWidth="1"/>
    <col min="11" max="11" width="22.42578125" bestFit="1" customWidth="1"/>
    <col min="12" max="12" width="59.7109375" bestFit="1" customWidth="1"/>
    <col min="13" max="13" width="28.28515625" bestFit="1" customWidth="1"/>
    <col min="14" max="14" width="34.42578125" customWidth="1"/>
    <col min="15" max="15" width="37.5703125" customWidth="1"/>
    <col min="16" max="16" width="14.5703125" bestFit="1" customWidth="1"/>
    <col min="17" max="17" width="120.140625" bestFit="1" customWidth="1"/>
    <col min="18" max="18" width="9.7109375" bestFit="1" customWidth="1"/>
  </cols>
  <sheetData>
    <row r="2" spans="2:17" x14ac:dyDescent="0.25">
      <c r="B2" s="4" t="s">
        <v>121</v>
      </c>
      <c r="C2" s="4" t="s">
        <v>116</v>
      </c>
      <c r="D2" s="9" t="s">
        <v>119</v>
      </c>
      <c r="E2" s="4" t="s">
        <v>118</v>
      </c>
      <c r="F2" s="3" t="s">
        <v>115</v>
      </c>
      <c r="G2" s="4" t="s">
        <v>122</v>
      </c>
      <c r="H2" s="4" t="s">
        <v>117</v>
      </c>
      <c r="I2" s="9" t="s">
        <v>120</v>
      </c>
      <c r="L2" s="19" t="s">
        <v>223</v>
      </c>
    </row>
    <row r="3" spans="2:17" x14ac:dyDescent="0.25">
      <c r="B3" t="str">
        <f>Table8[[#This Row],[Dindex]]&amp;"-"&amp;Table8[[#This Row],[Question'#]]&amp;"-"&amp;Table8[[#This Row],[Sort]]</f>
        <v>2-1-1</v>
      </c>
      <c r="C3" t="s">
        <v>92</v>
      </c>
      <c r="D3" t="s">
        <v>12</v>
      </c>
      <c r="F3" t="s">
        <v>114</v>
      </c>
      <c r="G3" s="24">
        <v>2</v>
      </c>
      <c r="H3">
        <v>1</v>
      </c>
      <c r="I3">
        <v>1</v>
      </c>
    </row>
    <row r="4" spans="2:17" x14ac:dyDescent="0.25">
      <c r="B4" t="str">
        <f>Table8[[#This Row],[Dindex]]&amp;"-"&amp;Table8[[#This Row],[Question'#]]&amp;"-"&amp;Table8[[#This Row],[Sort]]</f>
        <v>2-1-2</v>
      </c>
      <c r="C4" t="s">
        <v>92</v>
      </c>
      <c r="D4" t="s">
        <v>17</v>
      </c>
      <c r="F4" t="s">
        <v>114</v>
      </c>
      <c r="G4" s="24">
        <v>2</v>
      </c>
      <c r="H4">
        <v>1</v>
      </c>
      <c r="I4">
        <v>2</v>
      </c>
      <c r="L4" s="20" t="s">
        <v>218</v>
      </c>
      <c r="M4" s="25"/>
      <c r="N4" s="21"/>
    </row>
    <row r="5" spans="2:17" x14ac:dyDescent="0.25">
      <c r="B5" t="str">
        <f>Table8[[#This Row],[Dindex]]&amp;"-"&amp;Table8[[#This Row],[Question'#]]&amp;"-"&amp;Table8[[#This Row],[Sort]]</f>
        <v>2-1-3</v>
      </c>
      <c r="C5" t="s">
        <v>92</v>
      </c>
      <c r="D5" t="s">
        <v>20</v>
      </c>
      <c r="F5" t="s">
        <v>114</v>
      </c>
      <c r="G5" s="24">
        <v>2</v>
      </c>
      <c r="H5">
        <v>1</v>
      </c>
      <c r="I5">
        <v>3</v>
      </c>
      <c r="L5" s="19" t="s">
        <v>220</v>
      </c>
      <c r="M5" s="19" t="s">
        <v>221</v>
      </c>
      <c r="N5" s="19" t="s">
        <v>221</v>
      </c>
    </row>
    <row r="6" spans="2:17" x14ac:dyDescent="0.25">
      <c r="B6" t="str">
        <f>Table8[[#This Row],[Dindex]]&amp;"-"&amp;Table8[[#This Row],[Question'#]]&amp;"-"&amp;Table8[[#This Row],[Sort]]</f>
        <v>2-1-4</v>
      </c>
      <c r="C6" t="s">
        <v>92</v>
      </c>
      <c r="D6" t="s">
        <v>24</v>
      </c>
      <c r="F6" t="s">
        <v>114</v>
      </c>
      <c r="G6" s="24">
        <v>2</v>
      </c>
      <c r="H6">
        <v>1</v>
      </c>
      <c r="I6">
        <v>4</v>
      </c>
      <c r="L6" s="18"/>
      <c r="M6" s="18" t="s">
        <v>257</v>
      </c>
      <c r="N6" s="18" t="s">
        <v>259</v>
      </c>
    </row>
    <row r="7" spans="2:17" x14ac:dyDescent="0.25">
      <c r="B7" t="str">
        <f>Table8[[#This Row],[Dindex]]&amp;"-"&amp;Table8[[#This Row],[Question'#]]&amp;"-"&amp;Table8[[#This Row],[Sort]]</f>
        <v>2-2-1</v>
      </c>
      <c r="C7" t="s">
        <v>93</v>
      </c>
      <c r="D7" t="s">
        <v>2</v>
      </c>
      <c r="F7" t="s">
        <v>114</v>
      </c>
      <c r="G7" s="24">
        <v>2</v>
      </c>
      <c r="H7">
        <v>2</v>
      </c>
      <c r="I7">
        <v>1</v>
      </c>
      <c r="L7" s="18" t="s">
        <v>110</v>
      </c>
      <c r="M7" s="18" t="s">
        <v>123</v>
      </c>
      <c r="N7" s="18" t="e">
        <f>#REF!</f>
        <v>#REF!</v>
      </c>
    </row>
    <row r="8" spans="2:17" x14ac:dyDescent="0.25">
      <c r="B8" t="str">
        <f>Table8[[#This Row],[Dindex]]&amp;"-"&amp;Table8[[#This Row],[Question'#]]&amp;"-"&amp;Table8[[#This Row],[Sort]]</f>
        <v>2-2-2</v>
      </c>
      <c r="C8" t="s">
        <v>93</v>
      </c>
      <c r="D8" t="s">
        <v>9</v>
      </c>
      <c r="F8" t="s">
        <v>114</v>
      </c>
      <c r="G8" s="24">
        <v>2</v>
      </c>
      <c r="H8">
        <v>2</v>
      </c>
      <c r="I8">
        <v>2</v>
      </c>
      <c r="L8" s="18" t="s">
        <v>114</v>
      </c>
      <c r="M8" s="18" t="s">
        <v>124</v>
      </c>
      <c r="N8" s="18" t="str">
        <f>BroadwayData!B3</f>
        <v>Weekly sales of Broadway shows in the first 3 months of 2016 classified by show, theatre and month</v>
      </c>
    </row>
    <row r="9" spans="2:17" x14ac:dyDescent="0.25">
      <c r="B9" t="str">
        <f>Table8[[#This Row],[Dindex]]&amp;"-"&amp;Table8[[#This Row],[Question'#]]&amp;"-"&amp;Table8[[#This Row],[Sort]]</f>
        <v>2-2-3</v>
      </c>
      <c r="C9" t="s">
        <v>93</v>
      </c>
      <c r="D9" t="s">
        <v>12</v>
      </c>
      <c r="F9" t="s">
        <v>114</v>
      </c>
      <c r="G9" s="24">
        <v>2</v>
      </c>
      <c r="H9">
        <v>2</v>
      </c>
      <c r="I9">
        <v>3</v>
      </c>
      <c r="L9" s="18" t="s">
        <v>113</v>
      </c>
      <c r="M9" s="18" t="s">
        <v>125</v>
      </c>
      <c r="N9" s="18" t="e">
        <f>#REF!</f>
        <v>#REF!</v>
      </c>
    </row>
    <row r="10" spans="2:17" x14ac:dyDescent="0.25">
      <c r="B10" t="str">
        <f>Table8[[#This Row],[Dindex]]&amp;"-"&amp;Table8[[#This Row],[Question'#]]&amp;"-"&amp;Table8[[#This Row],[Sort]]</f>
        <v>2-2-4</v>
      </c>
      <c r="C10" t="s">
        <v>93</v>
      </c>
      <c r="D10" t="s">
        <v>26</v>
      </c>
      <c r="F10" t="s">
        <v>114</v>
      </c>
      <c r="G10" s="24">
        <v>2</v>
      </c>
      <c r="H10">
        <v>2</v>
      </c>
      <c r="I10">
        <v>4</v>
      </c>
      <c r="L10" s="18" t="s">
        <v>112</v>
      </c>
      <c r="M10" s="18" t="s">
        <v>126</v>
      </c>
      <c r="N10" s="18" t="e">
        <f>#REF!</f>
        <v>#REF!</v>
      </c>
    </row>
    <row r="11" spans="2:17" x14ac:dyDescent="0.25">
      <c r="B11" t="str">
        <f>Table8[[#This Row],[Dindex]]&amp;"-"&amp;Table8[[#This Row],[Question'#]]&amp;"-"&amp;Table8[[#This Row],[Sort]]</f>
        <v>2-3-1</v>
      </c>
      <c r="C11" t="s">
        <v>96</v>
      </c>
      <c r="D11" t="s">
        <v>12</v>
      </c>
      <c r="F11" t="s">
        <v>114</v>
      </c>
      <c r="G11" s="24">
        <v>2</v>
      </c>
      <c r="H11">
        <v>3</v>
      </c>
      <c r="I11">
        <v>1</v>
      </c>
      <c r="L11" s="18" t="s">
        <v>111</v>
      </c>
      <c r="M11" s="18" t="s">
        <v>127</v>
      </c>
      <c r="N11" s="18" t="e">
        <f>#REF!</f>
        <v>#REF!</v>
      </c>
    </row>
    <row r="12" spans="2:17" x14ac:dyDescent="0.25">
      <c r="B12" t="str">
        <f>Table8[[#This Row],[Dindex]]&amp;"-"&amp;Table8[[#This Row],[Question'#]]&amp;"-"&amp;Table8[[#This Row],[Sort]]</f>
        <v>2-3-2</v>
      </c>
      <c r="C12" t="s">
        <v>96</v>
      </c>
      <c r="D12" t="s">
        <v>82</v>
      </c>
      <c r="F12" t="s">
        <v>114</v>
      </c>
      <c r="G12" s="24">
        <v>2</v>
      </c>
      <c r="H12">
        <v>3</v>
      </c>
      <c r="I12">
        <v>2</v>
      </c>
    </row>
    <row r="13" spans="2:17" x14ac:dyDescent="0.25">
      <c r="B13" t="str">
        <f>Table8[[#This Row],[Dindex]]&amp;"-"&amp;Table8[[#This Row],[Question'#]]&amp;"-"&amp;Table8[[#This Row],[Sort]]</f>
        <v>2-3-3</v>
      </c>
      <c r="C13" t="s">
        <v>96</v>
      </c>
      <c r="D13" t="s">
        <v>82</v>
      </c>
      <c r="F13" t="s">
        <v>114</v>
      </c>
      <c r="G13" s="24">
        <v>2</v>
      </c>
      <c r="H13">
        <v>3</v>
      </c>
      <c r="I13">
        <v>3</v>
      </c>
    </row>
    <row r="14" spans="2:17" x14ac:dyDescent="0.25">
      <c r="B14" t="str">
        <f>Table8[[#This Row],[Dindex]]&amp;"-"&amp;Table8[[#This Row],[Question'#]]&amp;"-"&amp;Table8[[#This Row],[Sort]]</f>
        <v>2-3-4</v>
      </c>
      <c r="C14" t="s">
        <v>96</v>
      </c>
      <c r="D14" t="s">
        <v>20</v>
      </c>
      <c r="F14" t="s">
        <v>114</v>
      </c>
      <c r="G14" s="24">
        <v>2</v>
      </c>
      <c r="H14">
        <v>3</v>
      </c>
      <c r="I14">
        <v>4</v>
      </c>
    </row>
    <row r="15" spans="2:17" x14ac:dyDescent="0.25">
      <c r="B15" t="str">
        <f>Table8[[#This Row],[Dindex]]&amp;"-"&amp;Table8[[#This Row],[Question'#]]&amp;"-"&amp;Table8[[#This Row],[Sort]]</f>
        <v>2-4-1</v>
      </c>
      <c r="C15" t="s">
        <v>100</v>
      </c>
      <c r="D15" t="s">
        <v>12</v>
      </c>
      <c r="F15" t="s">
        <v>114</v>
      </c>
      <c r="G15" s="24">
        <v>2</v>
      </c>
      <c r="H15">
        <v>4</v>
      </c>
      <c r="I15">
        <v>1</v>
      </c>
    </row>
    <row r="16" spans="2:17" x14ac:dyDescent="0.25">
      <c r="B16" t="str">
        <f>Table8[[#This Row],[Dindex]]&amp;"-"&amp;Table8[[#This Row],[Question'#]]&amp;"-"&amp;Table8[[#This Row],[Sort]]</f>
        <v>2-4-2</v>
      </c>
      <c r="C16" t="s">
        <v>100</v>
      </c>
      <c r="D16" t="s">
        <v>15</v>
      </c>
      <c r="F16" t="s">
        <v>114</v>
      </c>
      <c r="G16" s="24">
        <v>2</v>
      </c>
      <c r="H16">
        <v>4</v>
      </c>
      <c r="I16">
        <v>2</v>
      </c>
      <c r="L16" s="20" t="s">
        <v>219</v>
      </c>
      <c r="M16" s="22"/>
      <c r="N16" s="22"/>
      <c r="O16" s="22"/>
      <c r="P16" s="22"/>
      <c r="Q16" s="23"/>
    </row>
    <row r="17" spans="2:17" x14ac:dyDescent="0.25">
      <c r="B17" t="str">
        <f>Table8[[#This Row],[Dindex]]&amp;"-"&amp;Table8[[#This Row],[Question'#]]&amp;"-"&amp;Table8[[#This Row],[Sort]]</f>
        <v>2-4-3</v>
      </c>
      <c r="C17" t="s">
        <v>100</v>
      </c>
      <c r="D17" t="s">
        <v>97</v>
      </c>
      <c r="F17" t="s">
        <v>114</v>
      </c>
      <c r="G17" s="24">
        <v>2</v>
      </c>
      <c r="H17">
        <v>4</v>
      </c>
      <c r="I17">
        <v>3</v>
      </c>
      <c r="L17" s="19" t="s">
        <v>222</v>
      </c>
      <c r="M17" s="19" t="s">
        <v>116</v>
      </c>
      <c r="N17" s="19">
        <v>1</v>
      </c>
      <c r="O17" s="19">
        <v>2</v>
      </c>
      <c r="P17" s="19">
        <v>3</v>
      </c>
      <c r="Q17" s="19">
        <v>4</v>
      </c>
    </row>
    <row r="18" spans="2:17" x14ac:dyDescent="0.25">
      <c r="B18" t="str">
        <f>Table8[[#This Row],[Dindex]]&amp;"-"&amp;Table8[[#This Row],[Question'#]]&amp;"-"&amp;Table8[[#This Row],[Sort]]</f>
        <v>2-4-4</v>
      </c>
      <c r="C18" t="s">
        <v>100</v>
      </c>
      <c r="D18" t="s">
        <v>24</v>
      </c>
      <c r="F18" t="s">
        <v>114</v>
      </c>
      <c r="G18" s="24">
        <v>2</v>
      </c>
      <c r="H18">
        <v>4</v>
      </c>
      <c r="I18">
        <v>4</v>
      </c>
      <c r="L18" s="18">
        <v>1</v>
      </c>
      <c r="M18" s="18" t="s">
        <v>92</v>
      </c>
      <c r="N18" s="18" t="s">
        <v>12</v>
      </c>
      <c r="O18" s="18" t="s">
        <v>17</v>
      </c>
      <c r="P18" s="18" t="s">
        <v>20</v>
      </c>
      <c r="Q18" s="18" t="s">
        <v>24</v>
      </c>
    </row>
    <row r="19" spans="2:17" x14ac:dyDescent="0.25">
      <c r="B19" t="str">
        <f>Table8[[#This Row],[Dindex]]&amp;"-"&amp;Table8[[#This Row],[Question'#]]&amp;"-"&amp;Table8[[#This Row],[Sort]]</f>
        <v>2-5-1</v>
      </c>
      <c r="C19" t="s">
        <v>101</v>
      </c>
      <c r="D19" t="s">
        <v>5</v>
      </c>
      <c r="F19" t="s">
        <v>114</v>
      </c>
      <c r="G19" s="24">
        <v>2</v>
      </c>
      <c r="H19">
        <v>5</v>
      </c>
      <c r="I19">
        <v>1</v>
      </c>
      <c r="L19" s="18">
        <v>2</v>
      </c>
      <c r="M19" s="18" t="s">
        <v>93</v>
      </c>
      <c r="N19" s="18" t="s">
        <v>2</v>
      </c>
      <c r="O19" s="18" t="s">
        <v>9</v>
      </c>
      <c r="P19" s="18" t="s">
        <v>12</v>
      </c>
      <c r="Q19" s="18" t="s">
        <v>26</v>
      </c>
    </row>
    <row r="20" spans="2:17" x14ac:dyDescent="0.25">
      <c r="B20" t="str">
        <f>Table8[[#This Row],[Dindex]]&amp;"-"&amp;Table8[[#This Row],[Question'#]]&amp;"-"&amp;Table8[[#This Row],[Sort]]</f>
        <v>2-5-2</v>
      </c>
      <c r="C20" t="s">
        <v>101</v>
      </c>
      <c r="D20" t="s">
        <v>7</v>
      </c>
      <c r="F20" t="s">
        <v>114</v>
      </c>
      <c r="G20" s="24">
        <v>2</v>
      </c>
      <c r="H20">
        <v>5</v>
      </c>
      <c r="I20">
        <v>2</v>
      </c>
      <c r="L20" s="18">
        <v>3</v>
      </c>
      <c r="M20" s="18" t="s">
        <v>96</v>
      </c>
      <c r="N20" s="18" t="s">
        <v>12</v>
      </c>
      <c r="O20" s="18" t="s">
        <v>82</v>
      </c>
      <c r="P20" s="18" t="s">
        <v>82</v>
      </c>
      <c r="Q20" s="18" t="s">
        <v>20</v>
      </c>
    </row>
    <row r="21" spans="2:17" x14ac:dyDescent="0.25">
      <c r="B21" t="str">
        <f>Table8[[#This Row],[Dindex]]&amp;"-"&amp;Table8[[#This Row],[Question'#]]&amp;"-"&amp;Table8[[#This Row],[Sort]]</f>
        <v>2-5-3</v>
      </c>
      <c r="C21" t="s">
        <v>101</v>
      </c>
      <c r="D21" t="s">
        <v>18</v>
      </c>
      <c r="F21" t="s">
        <v>114</v>
      </c>
      <c r="G21" s="24">
        <v>2</v>
      </c>
      <c r="H21">
        <v>5</v>
      </c>
      <c r="I21">
        <v>3</v>
      </c>
      <c r="L21" s="18">
        <v>4</v>
      </c>
      <c r="M21" s="18" t="s">
        <v>100</v>
      </c>
      <c r="N21" s="18" t="s">
        <v>12</v>
      </c>
      <c r="O21" s="18" t="s">
        <v>15</v>
      </c>
      <c r="P21" s="18" t="s">
        <v>97</v>
      </c>
      <c r="Q21" s="18" t="s">
        <v>24</v>
      </c>
    </row>
    <row r="22" spans="2:17" x14ac:dyDescent="0.25">
      <c r="B22" t="str">
        <f>Table8[[#This Row],[Dindex]]&amp;"-"&amp;Table8[[#This Row],[Question'#]]&amp;"-"&amp;Table8[[#This Row],[Sort]]</f>
        <v>2-5-4</v>
      </c>
      <c r="C22" t="s">
        <v>101</v>
      </c>
      <c r="D22" t="s">
        <v>22</v>
      </c>
      <c r="F22" t="s">
        <v>114</v>
      </c>
      <c r="G22" s="24">
        <v>2</v>
      </c>
      <c r="H22">
        <v>5</v>
      </c>
      <c r="I22">
        <v>4</v>
      </c>
      <c r="L22" s="18">
        <v>5</v>
      </c>
      <c r="M22" s="18" t="s">
        <v>101</v>
      </c>
      <c r="N22" s="18" t="s">
        <v>5</v>
      </c>
      <c r="O22" s="18" t="s">
        <v>7</v>
      </c>
      <c r="P22" s="18" t="s">
        <v>18</v>
      </c>
      <c r="Q22" s="18" t="s">
        <v>22</v>
      </c>
    </row>
    <row r="23" spans="2:17" x14ac:dyDescent="0.25">
      <c r="B23" t="str">
        <f>Table8[[#This Row],[Dindex]]&amp;"-"&amp;Table8[[#This Row],[Question'#]]&amp;"-"&amp;Table8[[#This Row],[Sort]]</f>
        <v>2-6-1</v>
      </c>
      <c r="C23" t="s">
        <v>102</v>
      </c>
      <c r="D23" t="s">
        <v>74</v>
      </c>
      <c r="F23" t="s">
        <v>114</v>
      </c>
      <c r="G23" s="24">
        <v>2</v>
      </c>
      <c r="H23">
        <v>6</v>
      </c>
      <c r="I23">
        <v>1</v>
      </c>
      <c r="L23" s="18">
        <v>6</v>
      </c>
      <c r="M23" s="18" t="s">
        <v>102</v>
      </c>
      <c r="N23" s="18" t="s">
        <v>74</v>
      </c>
      <c r="O23" s="18" t="s">
        <v>74</v>
      </c>
      <c r="P23" s="18" t="s">
        <v>21</v>
      </c>
      <c r="Q23" s="18" t="s">
        <v>26</v>
      </c>
    </row>
    <row r="24" spans="2:17" x14ac:dyDescent="0.25">
      <c r="B24" t="str">
        <f>Table8[[#This Row],[Dindex]]&amp;"-"&amp;Table8[[#This Row],[Question'#]]&amp;"-"&amp;Table8[[#This Row],[Sort]]</f>
        <v>2-6-2</v>
      </c>
      <c r="C24" t="s">
        <v>102</v>
      </c>
      <c r="D24" t="s">
        <v>74</v>
      </c>
      <c r="F24" t="s">
        <v>114</v>
      </c>
      <c r="G24" s="24">
        <v>2</v>
      </c>
      <c r="H24">
        <v>6</v>
      </c>
      <c r="I24">
        <v>2</v>
      </c>
      <c r="L24" s="18">
        <v>7</v>
      </c>
      <c r="M24" s="18" t="s">
        <v>103</v>
      </c>
      <c r="N24" s="18" t="s">
        <v>107</v>
      </c>
      <c r="O24" s="18" t="s">
        <v>104</v>
      </c>
      <c r="P24" s="18" t="s">
        <v>105</v>
      </c>
      <c r="Q24" s="18" t="s">
        <v>106</v>
      </c>
    </row>
    <row r="25" spans="2:17" x14ac:dyDescent="0.25">
      <c r="B25" t="str">
        <f>Table8[[#This Row],[Dindex]]&amp;"-"&amp;Table8[[#This Row],[Question'#]]&amp;"-"&amp;Table8[[#This Row],[Sort]]</f>
        <v>2-6-3</v>
      </c>
      <c r="C25" t="s">
        <v>102</v>
      </c>
      <c r="D25" t="s">
        <v>21</v>
      </c>
      <c r="F25" t="s">
        <v>114</v>
      </c>
      <c r="G25" s="24">
        <v>2</v>
      </c>
      <c r="H25">
        <v>6</v>
      </c>
      <c r="I25">
        <v>3</v>
      </c>
      <c r="L25" s="18">
        <v>8</v>
      </c>
      <c r="M25" s="18" t="s">
        <v>94</v>
      </c>
      <c r="N25" s="18">
        <v>1</v>
      </c>
      <c r="O25" s="18">
        <v>3</v>
      </c>
      <c r="P25" s="18">
        <v>5</v>
      </c>
      <c r="Q25" s="18">
        <v>7</v>
      </c>
    </row>
    <row r="26" spans="2:17" x14ac:dyDescent="0.25">
      <c r="B26" t="str">
        <f>Table8[[#This Row],[Dindex]]&amp;"-"&amp;Table8[[#This Row],[Question'#]]&amp;"-"&amp;Table8[[#This Row],[Sort]]</f>
        <v>2-6-4</v>
      </c>
      <c r="C26" t="s">
        <v>102</v>
      </c>
      <c r="D26" t="s">
        <v>26</v>
      </c>
      <c r="F26" t="s">
        <v>114</v>
      </c>
      <c r="G26" s="24">
        <v>2</v>
      </c>
      <c r="H26">
        <v>6</v>
      </c>
      <c r="I26">
        <v>4</v>
      </c>
      <c r="L26" s="18">
        <v>9</v>
      </c>
      <c r="M26" s="18" t="s">
        <v>95</v>
      </c>
      <c r="N26" s="18">
        <v>8</v>
      </c>
      <c r="O26" s="18">
        <v>9</v>
      </c>
      <c r="P26" s="18">
        <v>10</v>
      </c>
      <c r="Q26" s="18">
        <v>11</v>
      </c>
    </row>
    <row r="27" spans="2:17" x14ac:dyDescent="0.25">
      <c r="B27" t="str">
        <f>Table8[[#This Row],[Dindex]]&amp;"-"&amp;Table8[[#This Row],[Question'#]]&amp;"-"&amp;Table8[[#This Row],[Sort]]</f>
        <v>2-7-1</v>
      </c>
      <c r="C27" t="s">
        <v>103</v>
      </c>
      <c r="D27" t="s">
        <v>107</v>
      </c>
      <c r="F27" t="s">
        <v>114</v>
      </c>
      <c r="G27" s="24">
        <v>2</v>
      </c>
      <c r="H27">
        <v>7</v>
      </c>
      <c r="I27">
        <v>1</v>
      </c>
      <c r="L27" s="18">
        <v>10</v>
      </c>
      <c r="M27" s="18" t="s">
        <v>99</v>
      </c>
      <c r="N27" s="18">
        <v>3</v>
      </c>
      <c r="O27" s="18">
        <v>4</v>
      </c>
      <c r="P27" s="18">
        <v>5</v>
      </c>
      <c r="Q27" s="18">
        <v>7</v>
      </c>
    </row>
    <row r="28" spans="2:17" x14ac:dyDescent="0.25">
      <c r="B28" t="str">
        <f>Table8[[#This Row],[Dindex]]&amp;"-"&amp;Table8[[#This Row],[Question'#]]&amp;"-"&amp;Table8[[#This Row],[Sort]]</f>
        <v>2-7-2</v>
      </c>
      <c r="C28" t="s">
        <v>103</v>
      </c>
      <c r="D28" t="s">
        <v>104</v>
      </c>
      <c r="F28" t="s">
        <v>114</v>
      </c>
      <c r="G28" s="24">
        <v>2</v>
      </c>
      <c r="H28">
        <v>7</v>
      </c>
      <c r="I28">
        <v>2</v>
      </c>
    </row>
    <row r="29" spans="2:17" x14ac:dyDescent="0.25">
      <c r="B29" t="str">
        <f>Table8[[#This Row],[Dindex]]&amp;"-"&amp;Table8[[#This Row],[Question'#]]&amp;"-"&amp;Table8[[#This Row],[Sort]]</f>
        <v>2-7-3</v>
      </c>
      <c r="C29" t="s">
        <v>103</v>
      </c>
      <c r="D29" t="s">
        <v>105</v>
      </c>
      <c r="F29" t="s">
        <v>114</v>
      </c>
      <c r="G29" s="24">
        <v>2</v>
      </c>
      <c r="H29">
        <v>7</v>
      </c>
      <c r="I29">
        <v>3</v>
      </c>
    </row>
    <row r="30" spans="2:17" x14ac:dyDescent="0.25">
      <c r="B30" t="str">
        <f>Table8[[#This Row],[Dindex]]&amp;"-"&amp;Table8[[#This Row],[Question'#]]&amp;"-"&amp;Table8[[#This Row],[Sort]]</f>
        <v>2-7-4</v>
      </c>
      <c r="C30" t="s">
        <v>103</v>
      </c>
      <c r="D30" t="s">
        <v>106</v>
      </c>
      <c r="F30" t="s">
        <v>114</v>
      </c>
      <c r="G30" s="24">
        <v>2</v>
      </c>
      <c r="H30">
        <v>7</v>
      </c>
      <c r="I30">
        <v>4</v>
      </c>
    </row>
    <row r="31" spans="2:17" x14ac:dyDescent="0.25">
      <c r="B31" t="str">
        <f>Table8[[#This Row],[Dindex]]&amp;"-"&amp;Table8[[#This Row],[Question'#]]&amp;"-"&amp;Table8[[#This Row],[Sort]]</f>
        <v>2-8-1</v>
      </c>
      <c r="C31" t="s">
        <v>94</v>
      </c>
      <c r="D31" s="6">
        <v>1</v>
      </c>
      <c r="F31" t="s">
        <v>114</v>
      </c>
      <c r="G31" s="24">
        <v>2</v>
      </c>
      <c r="H31">
        <v>8</v>
      </c>
      <c r="I31">
        <v>1</v>
      </c>
    </row>
    <row r="32" spans="2:17" x14ac:dyDescent="0.25">
      <c r="B32" t="str">
        <f>Table8[[#This Row],[Dindex]]&amp;"-"&amp;Table8[[#This Row],[Question'#]]&amp;"-"&amp;Table8[[#This Row],[Sort]]</f>
        <v>2-8-2</v>
      </c>
      <c r="C32" t="s">
        <v>94</v>
      </c>
      <c r="D32" s="6">
        <v>3</v>
      </c>
      <c r="F32" t="s">
        <v>114</v>
      </c>
      <c r="G32" s="24">
        <v>2</v>
      </c>
      <c r="H32">
        <v>8</v>
      </c>
      <c r="I32">
        <v>2</v>
      </c>
      <c r="L32" s="20" t="s">
        <v>154</v>
      </c>
      <c r="N32" s="20" t="s">
        <v>239</v>
      </c>
      <c r="O32" s="26"/>
      <c r="P32" s="26"/>
      <c r="Q32" s="27"/>
    </row>
    <row r="33" spans="2:17" x14ac:dyDescent="0.25">
      <c r="B33" t="str">
        <f>Table8[[#This Row],[Dindex]]&amp;"-"&amp;Table8[[#This Row],[Question'#]]&amp;"-"&amp;Table8[[#This Row],[Sort]]</f>
        <v>2-8-3</v>
      </c>
      <c r="C33" t="s">
        <v>94</v>
      </c>
      <c r="D33" s="6">
        <v>5</v>
      </c>
      <c r="F33" t="s">
        <v>114</v>
      </c>
      <c r="G33" s="24">
        <v>2</v>
      </c>
      <c r="H33">
        <v>8</v>
      </c>
      <c r="I33">
        <v>3</v>
      </c>
      <c r="L33" s="18" t="s">
        <v>258</v>
      </c>
      <c r="N33" t="s">
        <v>116</v>
      </c>
      <c r="O33" t="s">
        <v>220</v>
      </c>
      <c r="P33" t="s">
        <v>235</v>
      </c>
      <c r="Q33" t="s">
        <v>236</v>
      </c>
    </row>
    <row r="34" spans="2:17" x14ac:dyDescent="0.25">
      <c r="B34" t="str">
        <f>Table8[[#This Row],[Dindex]]&amp;"-"&amp;Table8[[#This Row],[Question'#]]&amp;"-"&amp;Table8[[#This Row],[Sort]]</f>
        <v>2-8-4</v>
      </c>
      <c r="C34" t="s">
        <v>94</v>
      </c>
      <c r="D34" s="6">
        <v>7</v>
      </c>
      <c r="F34" t="s">
        <v>114</v>
      </c>
      <c r="G34" s="24">
        <v>2</v>
      </c>
      <c r="H34">
        <v>8</v>
      </c>
      <c r="I34">
        <v>4</v>
      </c>
      <c r="L34" s="18" t="s">
        <v>214</v>
      </c>
      <c r="N34" t="s">
        <v>252</v>
      </c>
      <c r="O34" t="b">
        <f>COUNTIF(O35:O57,TRUE)=23</f>
        <v>0</v>
      </c>
      <c r="P34" t="str">
        <f>IF(O34,COUNTIF($O$34:O34,TRUE),"")</f>
        <v/>
      </c>
      <c r="Q34" t="s">
        <v>256</v>
      </c>
    </row>
    <row r="35" spans="2:17" x14ac:dyDescent="0.25">
      <c r="B35" t="str">
        <f>Table8[[#This Row],[Dindex]]&amp;"-"&amp;Table8[[#This Row],[Question'#]]&amp;"-"&amp;Table8[[#This Row],[Sort]]</f>
        <v>2-9-1</v>
      </c>
      <c r="C35" t="s">
        <v>95</v>
      </c>
      <c r="D35" s="6">
        <v>8</v>
      </c>
      <c r="F35" t="s">
        <v>114</v>
      </c>
      <c r="G35" s="24">
        <v>2</v>
      </c>
      <c r="H35">
        <v>9</v>
      </c>
      <c r="I35">
        <v>1</v>
      </c>
      <c r="L35" s="18" t="s">
        <v>155</v>
      </c>
      <c r="N35" t="str">
        <f>AssignmentAnswers!C4</f>
        <v>Your Name:</v>
      </c>
      <c r="O35" t="b">
        <f>AssignmentAnswers!D5=""</f>
        <v>1</v>
      </c>
      <c r="P35">
        <f>IF(O35,COUNTIF($O$34:O35,TRUE),"")</f>
        <v>1</v>
      </c>
      <c r="Q35" t="s">
        <v>253</v>
      </c>
    </row>
    <row r="36" spans="2:17" x14ac:dyDescent="0.25">
      <c r="B36" t="str">
        <f>Table8[[#This Row],[Dindex]]&amp;"-"&amp;Table8[[#This Row],[Question'#]]&amp;"-"&amp;Table8[[#This Row],[Sort]]</f>
        <v>2-9-2</v>
      </c>
      <c r="C36" t="s">
        <v>95</v>
      </c>
      <c r="D36" s="6">
        <v>9</v>
      </c>
      <c r="F36" t="s">
        <v>114</v>
      </c>
      <c r="G36" s="24">
        <v>2</v>
      </c>
      <c r="H36">
        <v>9</v>
      </c>
      <c r="I36">
        <v>2</v>
      </c>
      <c r="L36" s="18" t="s">
        <v>189</v>
      </c>
      <c r="N36" t="str">
        <f>AssignmentAnswers!C6</f>
        <v>Your Pace Email ID: (Only the "rp12345n" part of "rp12345n@pace.edu")</v>
      </c>
      <c r="O36" t="b">
        <f>AssignmentAnswers!D7=""</f>
        <v>1</v>
      </c>
      <c r="P36">
        <f>IF(O36,COUNTIF($O$34:O36,TRUE),"")</f>
        <v>2</v>
      </c>
      <c r="Q36" t="s">
        <v>240</v>
      </c>
    </row>
    <row r="37" spans="2:17" x14ac:dyDescent="0.25">
      <c r="B37" t="str">
        <f>Table8[[#This Row],[Dindex]]&amp;"-"&amp;Table8[[#This Row],[Question'#]]&amp;"-"&amp;Table8[[#This Row],[Sort]]</f>
        <v>2-9-3</v>
      </c>
      <c r="C37" t="s">
        <v>95</v>
      </c>
      <c r="D37" s="6">
        <v>10</v>
      </c>
      <c r="F37" t="s">
        <v>114</v>
      </c>
      <c r="G37" s="24">
        <v>2</v>
      </c>
      <c r="H37">
        <v>9</v>
      </c>
      <c r="I37">
        <v>3</v>
      </c>
      <c r="L37" s="18" t="s">
        <v>188</v>
      </c>
      <c r="N37" t="str">
        <f>AssignmentAnswers!C8</f>
        <v>Select your major:</v>
      </c>
      <c r="O37" t="b">
        <f>AssignmentAnswers!D9="Select your major from the dropdown menu"</f>
        <v>1</v>
      </c>
      <c r="P37">
        <f>IF(O37,COUNTIF($O$34:O37,TRUE),"")</f>
        <v>3</v>
      </c>
      <c r="Q37" t="s">
        <v>241</v>
      </c>
    </row>
    <row r="38" spans="2:17" x14ac:dyDescent="0.25">
      <c r="B38" t="str">
        <f>Table8[[#This Row],[Dindex]]&amp;"-"&amp;Table8[[#This Row],[Question'#]]&amp;"-"&amp;Table8[[#This Row],[Sort]]</f>
        <v>2-9-4</v>
      </c>
      <c r="C38" t="s">
        <v>95</v>
      </c>
      <c r="D38" s="6">
        <v>11</v>
      </c>
      <c r="F38" t="s">
        <v>114</v>
      </c>
      <c r="G38" s="24">
        <v>2</v>
      </c>
      <c r="H38">
        <v>9</v>
      </c>
      <c r="I38">
        <v>4</v>
      </c>
      <c r="L38" s="18" t="s">
        <v>169</v>
      </c>
      <c r="N38" t="str">
        <f>AssignmentAnswers!C10</f>
        <v>What is your dream job/industry?</v>
      </c>
      <c r="O38" t="b">
        <f>AssignmentAnswers!D11=""</f>
        <v>1</v>
      </c>
      <c r="P38">
        <f>IF(O38,COUNTIF($O$34:O38,TRUE),"")</f>
        <v>4</v>
      </c>
      <c r="Q38" t="s">
        <v>242</v>
      </c>
    </row>
    <row r="39" spans="2:17" x14ac:dyDescent="0.25">
      <c r="B39" t="str">
        <f>Table8[[#This Row],[Dindex]]&amp;"-"&amp;Table8[[#This Row],[Question'#]]&amp;"-"&amp;Table8[[#This Row],[Sort]]</f>
        <v>2-10-1</v>
      </c>
      <c r="C39" t="s">
        <v>99</v>
      </c>
      <c r="D39" s="6">
        <v>3</v>
      </c>
      <c r="F39" t="s">
        <v>114</v>
      </c>
      <c r="G39" s="24">
        <v>2</v>
      </c>
      <c r="H39">
        <v>10</v>
      </c>
      <c r="I39">
        <v>1</v>
      </c>
      <c r="L39" s="18" t="s">
        <v>195</v>
      </c>
      <c r="N39" t="e">
        <f>AssignmentAnswers!#REF!</f>
        <v>#REF!</v>
      </c>
      <c r="O39" t="e">
        <f>AssignmentAnswers!#REF!=""</f>
        <v>#REF!</v>
      </c>
      <c r="P39" t="e">
        <f>IF(O39,COUNTIF($O$34:O39,TRUE),"")</f>
        <v>#REF!</v>
      </c>
      <c r="Q39" t="s">
        <v>243</v>
      </c>
    </row>
    <row r="40" spans="2:17" x14ac:dyDescent="0.25">
      <c r="B40" t="str">
        <f>Table8[[#This Row],[Dindex]]&amp;"-"&amp;Table8[[#This Row],[Question'#]]&amp;"-"&amp;Table8[[#This Row],[Sort]]</f>
        <v>2-10-2</v>
      </c>
      <c r="C40" t="s">
        <v>99</v>
      </c>
      <c r="D40" s="6">
        <v>4</v>
      </c>
      <c r="F40" t="s">
        <v>114</v>
      </c>
      <c r="G40" s="24">
        <v>2</v>
      </c>
      <c r="H40">
        <v>10</v>
      </c>
      <c r="I40">
        <v>2</v>
      </c>
      <c r="L40" s="18" t="s">
        <v>196</v>
      </c>
      <c r="N40" t="e">
        <f>AssignmentAnswers!#REF!</f>
        <v>#REF!</v>
      </c>
      <c r="O40" t="e">
        <f>AssignmentAnswers!#REF!=""</f>
        <v>#REF!</v>
      </c>
      <c r="P40" t="e">
        <f>IF(O40,COUNTIF($O$34:O40,TRUE),"")</f>
        <v>#REF!</v>
      </c>
      <c r="Q40" t="s">
        <v>244</v>
      </c>
    </row>
    <row r="41" spans="2:17" x14ac:dyDescent="0.25">
      <c r="B41" t="str">
        <f>Table8[[#This Row],[Dindex]]&amp;"-"&amp;Table8[[#This Row],[Question'#]]&amp;"-"&amp;Table8[[#This Row],[Sort]]</f>
        <v>2-10-3</v>
      </c>
      <c r="C41" t="s">
        <v>99</v>
      </c>
      <c r="D41" s="6">
        <v>5</v>
      </c>
      <c r="F41" t="s">
        <v>114</v>
      </c>
      <c r="G41" s="24">
        <v>2</v>
      </c>
      <c r="H41">
        <v>10</v>
      </c>
      <c r="I41">
        <v>3</v>
      </c>
      <c r="L41" s="18" t="s">
        <v>174</v>
      </c>
      <c r="N41" t="e">
        <f>AssignmentAnswers!#REF!</f>
        <v>#REF!</v>
      </c>
      <c r="O41" t="e">
        <f>AssignmentAnswers!#REF!=""</f>
        <v>#REF!</v>
      </c>
      <c r="P41" t="e">
        <f>IF(O41,COUNTIF($O$34:O41,TRUE),"")</f>
        <v>#REF!</v>
      </c>
      <c r="Q41" t="s">
        <v>245</v>
      </c>
    </row>
    <row r="42" spans="2:17" x14ac:dyDescent="0.25">
      <c r="B42" t="str">
        <f>Table8[[#This Row],[Dindex]]&amp;"-"&amp;Table8[[#This Row],[Question'#]]&amp;"-"&amp;Table8[[#This Row],[Sort]]</f>
        <v>2-10-4</v>
      </c>
      <c r="C42" t="s">
        <v>99</v>
      </c>
      <c r="D42" s="6">
        <v>7</v>
      </c>
      <c r="F42" t="s">
        <v>114</v>
      </c>
      <c r="G42" s="24">
        <v>2</v>
      </c>
      <c r="H42">
        <v>10</v>
      </c>
      <c r="I42">
        <v>4</v>
      </c>
      <c r="L42" s="18" t="s">
        <v>173</v>
      </c>
      <c r="N42" t="e">
        <f>AssignmentAnswers!#REF!</f>
        <v>#REF!</v>
      </c>
      <c r="O42" t="e">
        <f>AssignmentAnswers!#REF!=""</f>
        <v>#REF!</v>
      </c>
      <c r="P42" t="e">
        <f>IF(O42,COUNTIF($O$34:O42,TRUE),"")</f>
        <v>#REF!</v>
      </c>
      <c r="Q42" t="s">
        <v>246</v>
      </c>
    </row>
    <row r="43" spans="2:17" x14ac:dyDescent="0.25">
      <c r="L43" s="18" t="s">
        <v>182</v>
      </c>
      <c r="N43" t="e">
        <f>AssignmentAnswers!#REF!</f>
        <v>#REF!</v>
      </c>
      <c r="O43" t="e">
        <f>AssignmentAnswers!#REF!=""</f>
        <v>#REF!</v>
      </c>
      <c r="P43" t="e">
        <f>IF(O43,COUNTIF($O$34:O43,TRUE),"")</f>
        <v>#REF!</v>
      </c>
      <c r="Q43" t="s">
        <v>247</v>
      </c>
    </row>
    <row r="44" spans="2:17" x14ac:dyDescent="0.25">
      <c r="L44" s="18" t="s">
        <v>183</v>
      </c>
      <c r="N44" t="e">
        <f>AssignmentAnswers!#REF!</f>
        <v>#REF!</v>
      </c>
      <c r="O44" t="e">
        <f>AssignmentAnswers!#REF!=""</f>
        <v>#REF!</v>
      </c>
      <c r="P44" t="e">
        <f>IF(O44,COUNTIF($O$34:O44,TRUE),"")</f>
        <v>#REF!</v>
      </c>
      <c r="Q44" t="s">
        <v>248</v>
      </c>
    </row>
    <row r="45" spans="2:17" x14ac:dyDescent="0.25">
      <c r="L45" s="18" t="s">
        <v>179</v>
      </c>
      <c r="N45" t="str">
        <f>AssignmentAnswers!C13</f>
        <v>Dataset:</v>
      </c>
      <c r="O45" t="b">
        <f>AssignmentAnswers!D14="Select a dataset from the dropdown menu"</f>
        <v>0</v>
      </c>
      <c r="P45" t="str">
        <f>IF(O45,COUNTIF($O$34:O45,TRUE),"")</f>
        <v/>
      </c>
      <c r="Q45" t="s">
        <v>249</v>
      </c>
    </row>
    <row r="46" spans="2:17" x14ac:dyDescent="0.25">
      <c r="L46" s="18" t="s">
        <v>184</v>
      </c>
      <c r="N46" t="str">
        <f>AssignmentAnswers!C17</f>
        <v>Explain why you felt your choice was the best for your industry of the datasets provided:</v>
      </c>
      <c r="O46" t="b">
        <f>AssignmentAnswers!D18=""</f>
        <v>1</v>
      </c>
      <c r="P46">
        <f>IF(O46,COUNTIF($O$34:O46,TRUE),"")</f>
        <v>5</v>
      </c>
      <c r="Q46" t="s">
        <v>254</v>
      </c>
    </row>
    <row r="47" spans="2:17" x14ac:dyDescent="0.25">
      <c r="L47" s="18" t="s">
        <v>170</v>
      </c>
      <c r="N47" t="s">
        <v>225</v>
      </c>
      <c r="O47" t="b">
        <f>AssignmentAnswers!J21=""</f>
        <v>1</v>
      </c>
      <c r="P47">
        <f>IF(O47,COUNTIF($O$34:O47,TRUE),"")</f>
        <v>6</v>
      </c>
      <c r="Q47" t="str">
        <f>"Missing Answer: Select an answer for "&amp;Table7[[#This Row],[Question]]&amp;  " before submitting."</f>
        <v>Missing Answer: Select an answer for Question 1 before submitting.</v>
      </c>
    </row>
    <row r="48" spans="2:17" x14ac:dyDescent="0.25">
      <c r="L48" s="18" t="s">
        <v>190</v>
      </c>
      <c r="N48" t="s">
        <v>226</v>
      </c>
      <c r="O48" t="b">
        <f>AssignmentAnswers!J22=""</f>
        <v>1</v>
      </c>
      <c r="P48">
        <f>IF(O48,COUNTIF($O$34:O48,TRUE),"")</f>
        <v>7</v>
      </c>
      <c r="Q48" t="str">
        <f>"Missing Answer: Select an answer for "&amp;Table7[[#This Row],[Question]]&amp;  " before submitting."</f>
        <v>Missing Answer: Select an answer for Question 2 before submitting.</v>
      </c>
    </row>
    <row r="49" spans="12:17" x14ac:dyDescent="0.25">
      <c r="L49" s="18" t="s">
        <v>171</v>
      </c>
      <c r="N49" t="s">
        <v>227</v>
      </c>
      <c r="O49" t="b">
        <f>AssignmentAnswers!J23=""</f>
        <v>1</v>
      </c>
      <c r="P49">
        <f>IF(O49,COUNTIF($O$34:O49,TRUE),"")</f>
        <v>8</v>
      </c>
      <c r="Q49" t="str">
        <f>"Missing Answer: Select an answer for "&amp;Table7[[#This Row],[Question]]&amp;  " before submitting."</f>
        <v>Missing Answer: Select an answer for Question 3 before submitting.</v>
      </c>
    </row>
    <row r="50" spans="12:17" x14ac:dyDescent="0.25">
      <c r="L50" s="18" t="s">
        <v>197</v>
      </c>
      <c r="N50" t="s">
        <v>228</v>
      </c>
      <c r="O50" t="b">
        <f>AssignmentAnswers!J24=""</f>
        <v>1</v>
      </c>
      <c r="P50">
        <f>IF(O50,COUNTIF($O$34:O50,TRUE),"")</f>
        <v>9</v>
      </c>
      <c r="Q50" t="str">
        <f>"Missing Answer: Select an answer for "&amp;Table7[[#This Row],[Question]]&amp;  " before submitting."</f>
        <v>Missing Answer: Select an answer for Question 4 before submitting.</v>
      </c>
    </row>
    <row r="51" spans="12:17" x14ac:dyDescent="0.25">
      <c r="L51" s="18" t="s">
        <v>211</v>
      </c>
      <c r="N51" t="s">
        <v>229</v>
      </c>
      <c r="O51" t="b">
        <f>AssignmentAnswers!J25=""</f>
        <v>1</v>
      </c>
      <c r="P51">
        <f>IF(O51,COUNTIF($O$34:O51,TRUE),"")</f>
        <v>10</v>
      </c>
      <c r="Q51" t="str">
        <f>"Missing Answer: Select an answer for "&amp;Table7[[#This Row],[Question]]&amp;  " before submitting."</f>
        <v>Missing Answer: Select an answer for Question 5 before submitting.</v>
      </c>
    </row>
    <row r="52" spans="12:17" x14ac:dyDescent="0.25">
      <c r="L52" s="18" t="s">
        <v>198</v>
      </c>
      <c r="N52" t="s">
        <v>230</v>
      </c>
      <c r="O52" t="b">
        <f>AssignmentAnswers!J26=""</f>
        <v>1</v>
      </c>
      <c r="P52">
        <f>IF(O52,COUNTIF($O$34:O52,TRUE),"")</f>
        <v>11</v>
      </c>
      <c r="Q52" t="str">
        <f>"Missing Answer: Select an answer for "&amp;Table7[[#This Row],[Question]]&amp;  " before submitting."</f>
        <v>Missing Answer: Select an answer for Question 6 before submitting.</v>
      </c>
    </row>
    <row r="53" spans="12:17" x14ac:dyDescent="0.25">
      <c r="L53" s="18" t="s">
        <v>191</v>
      </c>
      <c r="N53" t="s">
        <v>231</v>
      </c>
      <c r="O53" t="b">
        <f>AssignmentAnswers!J27=""</f>
        <v>1</v>
      </c>
      <c r="P53">
        <f>IF(O53,COUNTIF($O$34:O53,TRUE),"")</f>
        <v>12</v>
      </c>
      <c r="Q53" t="str">
        <f>"Missing Answer: Select an answer for "&amp;Table7[[#This Row],[Question]]&amp;  " before submitting."</f>
        <v>Missing Answer: Select an answer for Question 7 before submitting.</v>
      </c>
    </row>
    <row r="54" spans="12:17" x14ac:dyDescent="0.25">
      <c r="L54" s="18" t="s">
        <v>180</v>
      </c>
      <c r="N54" t="s">
        <v>232</v>
      </c>
      <c r="O54" t="b">
        <f>AssignmentAnswers!J28=""</f>
        <v>1</v>
      </c>
      <c r="P54">
        <f>IF(O54,COUNTIF($O$34:O54,TRUE),"")</f>
        <v>13</v>
      </c>
      <c r="Q54" t="str">
        <f>"Missing Answer: Select an answer for "&amp;Table7[[#This Row],[Question]]&amp;  " before submitting."</f>
        <v>Missing Answer: Select an answer for Question 8 before submitting.</v>
      </c>
    </row>
    <row r="55" spans="12:17" x14ac:dyDescent="0.25">
      <c r="L55" s="18" t="s">
        <v>175</v>
      </c>
      <c r="N55" t="s">
        <v>233</v>
      </c>
      <c r="O55" t="b">
        <f>AssignmentAnswers!J29=""</f>
        <v>1</v>
      </c>
      <c r="P55">
        <f>IF(O55,COUNTIF($O$34:O55,TRUE),"")</f>
        <v>14</v>
      </c>
      <c r="Q55" t="str">
        <f>"Missing Answer: Select an answer for "&amp;Table7[[#This Row],[Question]]&amp;  " before submitting."</f>
        <v>Missing Answer: Select an answer for Question 9 before submitting.</v>
      </c>
    </row>
    <row r="56" spans="12:17" x14ac:dyDescent="0.25">
      <c r="L56" s="18" t="s">
        <v>185</v>
      </c>
      <c r="N56" t="s">
        <v>234</v>
      </c>
      <c r="O56" t="b">
        <f>AssignmentAnswers!J30=""</f>
        <v>1</v>
      </c>
      <c r="P56">
        <f>IF(O56,COUNTIF($O$34:O56,TRUE),"")</f>
        <v>15</v>
      </c>
      <c r="Q56" t="str">
        <f>"Missing Answer: Select an answer for "&amp;Table7[[#This Row],[Question]]&amp;  " before submitting."</f>
        <v>Missing Answer: Select an answer for Question 10 before submitting.</v>
      </c>
    </row>
    <row r="57" spans="12:17" x14ac:dyDescent="0.25">
      <c r="L57" s="18" t="s">
        <v>186</v>
      </c>
      <c r="N57" t="str">
        <f>AssignmentAnswers!B32</f>
        <v>If you could chose anything, what would be the most interesting dataset in your industry you would have liked to work with? (Brief description and why)</v>
      </c>
      <c r="O57" t="b">
        <f>AssignmentAnswers!D33=""</f>
        <v>1</v>
      </c>
      <c r="P57">
        <f>IF(O57,COUNTIF($O$34:O57,TRUE),"")</f>
        <v>16</v>
      </c>
      <c r="Q57" t="s">
        <v>251</v>
      </c>
    </row>
    <row r="58" spans="12:17" x14ac:dyDescent="0.25">
      <c r="L58" s="18" t="s">
        <v>176</v>
      </c>
      <c r="N58" t="s">
        <v>237</v>
      </c>
      <c r="O58" t="b">
        <f>COUNTIF(O35:O57,TRUE)=0</f>
        <v>0</v>
      </c>
      <c r="P58" t="str">
        <f>IF(O58,COUNTIF($O$34:O58,TRUE),"")</f>
        <v/>
      </c>
      <c r="Q58" t="s">
        <v>238</v>
      </c>
    </row>
    <row r="59" spans="12:17" x14ac:dyDescent="0.25">
      <c r="L59" s="18" t="s">
        <v>156</v>
      </c>
    </row>
    <row r="60" spans="12:17" x14ac:dyDescent="0.25">
      <c r="L60" s="18" t="s">
        <v>187</v>
      </c>
    </row>
    <row r="61" spans="12:17" x14ac:dyDescent="0.25">
      <c r="L61" s="18" t="s">
        <v>199</v>
      </c>
    </row>
    <row r="62" spans="12:17" x14ac:dyDescent="0.25">
      <c r="L62" s="18" t="s">
        <v>157</v>
      </c>
    </row>
    <row r="63" spans="12:17" x14ac:dyDescent="0.25">
      <c r="L63" s="18" t="s">
        <v>200</v>
      </c>
    </row>
    <row r="64" spans="12:17" x14ac:dyDescent="0.25">
      <c r="L64" s="18" t="s">
        <v>172</v>
      </c>
    </row>
    <row r="65" spans="12:12" x14ac:dyDescent="0.25">
      <c r="L65" s="18" t="s">
        <v>201</v>
      </c>
    </row>
    <row r="66" spans="12:12" x14ac:dyDescent="0.25">
      <c r="L66" s="18" t="s">
        <v>212</v>
      </c>
    </row>
    <row r="67" spans="12:12" x14ac:dyDescent="0.25">
      <c r="L67" s="18" t="s">
        <v>213</v>
      </c>
    </row>
    <row r="68" spans="12:12" x14ac:dyDescent="0.25">
      <c r="L68" s="18" t="s">
        <v>158</v>
      </c>
    </row>
    <row r="69" spans="12:12" x14ac:dyDescent="0.25">
      <c r="L69" s="18" t="s">
        <v>177</v>
      </c>
    </row>
    <row r="70" spans="12:12" x14ac:dyDescent="0.25">
      <c r="L70" s="18" t="s">
        <v>202</v>
      </c>
    </row>
    <row r="71" spans="12:12" x14ac:dyDescent="0.25">
      <c r="L71" s="18" t="s">
        <v>203</v>
      </c>
    </row>
    <row r="72" spans="12:12" x14ac:dyDescent="0.25">
      <c r="L72" s="18" t="s">
        <v>159</v>
      </c>
    </row>
    <row r="73" spans="12:12" x14ac:dyDescent="0.25">
      <c r="L73" s="18" t="s">
        <v>160</v>
      </c>
    </row>
    <row r="74" spans="12:12" x14ac:dyDescent="0.25">
      <c r="L74" s="18" t="s">
        <v>161</v>
      </c>
    </row>
    <row r="75" spans="12:12" x14ac:dyDescent="0.25">
      <c r="L75" s="18" t="s">
        <v>162</v>
      </c>
    </row>
    <row r="76" spans="12:12" x14ac:dyDescent="0.25">
      <c r="L76" s="18" t="s">
        <v>163</v>
      </c>
    </row>
    <row r="77" spans="12:12" x14ac:dyDescent="0.25">
      <c r="L77" s="18" t="s">
        <v>164</v>
      </c>
    </row>
    <row r="78" spans="12:12" x14ac:dyDescent="0.25">
      <c r="L78" s="18" t="s">
        <v>165</v>
      </c>
    </row>
    <row r="79" spans="12:12" x14ac:dyDescent="0.25">
      <c r="L79" s="18" t="s">
        <v>166</v>
      </c>
    </row>
    <row r="80" spans="12:12" x14ac:dyDescent="0.25">
      <c r="L80" s="18" t="s">
        <v>167</v>
      </c>
    </row>
    <row r="81" spans="12:12" x14ac:dyDescent="0.25">
      <c r="L81" s="18" t="s">
        <v>181</v>
      </c>
    </row>
    <row r="82" spans="12:12" x14ac:dyDescent="0.25">
      <c r="L82" s="18" t="s">
        <v>204</v>
      </c>
    </row>
    <row r="83" spans="12:12" x14ac:dyDescent="0.25">
      <c r="L83" s="18" t="s">
        <v>192</v>
      </c>
    </row>
    <row r="84" spans="12:12" x14ac:dyDescent="0.25">
      <c r="L84" s="18" t="s">
        <v>205</v>
      </c>
    </row>
    <row r="85" spans="12:12" x14ac:dyDescent="0.25">
      <c r="L85" s="18" t="s">
        <v>206</v>
      </c>
    </row>
    <row r="86" spans="12:12" x14ac:dyDescent="0.25">
      <c r="L86" s="18" t="s">
        <v>207</v>
      </c>
    </row>
    <row r="87" spans="12:12" x14ac:dyDescent="0.25">
      <c r="L87" s="18" t="s">
        <v>193</v>
      </c>
    </row>
    <row r="88" spans="12:12" x14ac:dyDescent="0.25">
      <c r="L88" s="18" t="s">
        <v>208</v>
      </c>
    </row>
    <row r="89" spans="12:12" x14ac:dyDescent="0.25">
      <c r="L89" s="18" t="s">
        <v>209</v>
      </c>
    </row>
    <row r="90" spans="12:12" x14ac:dyDescent="0.25">
      <c r="L90" s="18" t="s">
        <v>168</v>
      </c>
    </row>
    <row r="91" spans="12:12" x14ac:dyDescent="0.25">
      <c r="L91" s="18" t="s">
        <v>210</v>
      </c>
    </row>
    <row r="92" spans="12:12" x14ac:dyDescent="0.25">
      <c r="L92" s="18" t="s">
        <v>178</v>
      </c>
    </row>
    <row r="93" spans="12:12" x14ac:dyDescent="0.25">
      <c r="L93" s="18" t="s">
        <v>194</v>
      </c>
    </row>
    <row r="94" spans="12:12" x14ac:dyDescent="0.25">
      <c r="L94" s="18" t="s">
        <v>215</v>
      </c>
    </row>
  </sheetData>
  <sortState ref="L32:L92">
    <sortCondition ref="L32"/>
  </sortState>
  <conditionalFormatting sqref="N18:Q27">
    <cfRule type="cellIs" dxfId="22" priority="1" stopIfTrue="1" operator="lessThan">
      <formula>1</formula>
    </cfRule>
    <cfRule type="cellIs" dxfId="21" priority="2" operator="notBetween">
      <formula>2005</formula>
      <formula>2016</formula>
    </cfRule>
  </conditionalFormatting>
  <pageMargins left="0.7" right="0.7" top="0.75" bottom="0.75" header="0.3" footer="0.3"/>
  <pageSetup orientation="portrait" horizontalDpi="0" verticalDpi="0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J36"/>
  <sheetViews>
    <sheetView tabSelected="1" zoomScale="90" zoomScaleNormal="90" workbookViewId="0">
      <selection activeCell="D5" sqref="D5:J5"/>
    </sheetView>
  </sheetViews>
  <sheetFormatPr defaultColWidth="9.140625" defaultRowHeight="15" x14ac:dyDescent="0.25"/>
  <cols>
    <col min="1" max="1" width="5.5703125" style="28" customWidth="1"/>
    <col min="2" max="2" width="1.7109375" style="28" customWidth="1"/>
    <col min="3" max="3" width="2.140625" style="28" customWidth="1"/>
    <col min="4" max="4" width="3.28515625" style="28" customWidth="1"/>
    <col min="5" max="5" width="9.42578125" style="28" customWidth="1"/>
    <col min="6" max="7" width="15.85546875" style="28" customWidth="1"/>
    <col min="8" max="8" width="17.7109375" style="28" customWidth="1"/>
    <col min="9" max="9" width="26.140625" style="28" customWidth="1"/>
    <col min="10" max="10" width="22.7109375" style="30" customWidth="1"/>
    <col min="11" max="18" width="8.140625" style="28" customWidth="1"/>
    <col min="19" max="20" width="11.28515625" style="28" customWidth="1"/>
    <col min="21" max="21" width="21.5703125" style="28" customWidth="1"/>
    <col min="22" max="22" width="13.7109375" style="28" bestFit="1" customWidth="1"/>
    <col min="23" max="23" width="21.5703125" style="28" bestFit="1" customWidth="1"/>
    <col min="24" max="24" width="13.7109375" style="28" bestFit="1" customWidth="1"/>
    <col min="25" max="25" width="21.5703125" style="28" bestFit="1" customWidth="1"/>
    <col min="26" max="26" width="13.7109375" style="28" bestFit="1" customWidth="1"/>
    <col min="27" max="27" width="21.5703125" style="28" bestFit="1" customWidth="1"/>
    <col min="28" max="28" width="13.7109375" style="28" bestFit="1" customWidth="1"/>
    <col min="29" max="29" width="21.5703125" style="28" bestFit="1" customWidth="1"/>
    <col min="30" max="30" width="13.7109375" style="28" bestFit="1" customWidth="1"/>
    <col min="31" max="31" width="21.5703125" style="28" bestFit="1" customWidth="1"/>
    <col min="32" max="32" width="13.7109375" style="28" bestFit="1" customWidth="1"/>
    <col min="33" max="33" width="21.5703125" style="28" bestFit="1" customWidth="1"/>
    <col min="34" max="34" width="18.7109375" style="28" bestFit="1" customWidth="1"/>
    <col min="35" max="35" width="26.5703125" style="28" bestFit="1" customWidth="1"/>
    <col min="36" max="345" width="9.28515625" style="28" bestFit="1" customWidth="1"/>
    <col min="346" max="452" width="10.85546875" style="28" bestFit="1" customWidth="1"/>
    <col min="453" max="453" width="11.28515625" style="28" bestFit="1" customWidth="1"/>
    <col min="454" max="16384" width="9.140625" style="28"/>
  </cols>
  <sheetData>
    <row r="1" spans="2:10" s="38" customFormat="1" ht="32.25" customHeight="1" x14ac:dyDescent="0.4">
      <c r="B1" s="39" t="s">
        <v>260</v>
      </c>
      <c r="J1" s="40"/>
    </row>
    <row r="2" spans="2:10" ht="84.75" customHeight="1" x14ac:dyDescent="0.25">
      <c r="C2" s="41" t="s">
        <v>263</v>
      </c>
      <c r="D2" s="41"/>
      <c r="E2" s="41"/>
      <c r="F2" s="41"/>
      <c r="G2" s="41"/>
      <c r="H2" s="41"/>
      <c r="I2" s="41"/>
      <c r="J2" s="41"/>
    </row>
    <row r="4" spans="2:10" x14ac:dyDescent="0.25">
      <c r="C4" s="29" t="s">
        <v>152</v>
      </c>
      <c r="D4" s="29"/>
    </row>
    <row r="5" spans="2:10" ht="18.75" x14ac:dyDescent="0.3">
      <c r="C5" s="31"/>
      <c r="D5" s="43"/>
      <c r="E5" s="44"/>
      <c r="F5" s="44"/>
      <c r="G5" s="44"/>
      <c r="H5" s="44"/>
      <c r="I5" s="44"/>
      <c r="J5" s="45"/>
    </row>
    <row r="6" spans="2:10" ht="19.5" customHeight="1" x14ac:dyDescent="0.25">
      <c r="C6" s="29" t="s">
        <v>224</v>
      </c>
      <c r="D6" s="29"/>
    </row>
    <row r="7" spans="2:10" ht="18.75" x14ac:dyDescent="0.3">
      <c r="C7" s="31"/>
      <c r="D7" s="43"/>
      <c r="E7" s="44"/>
      <c r="F7" s="44"/>
      <c r="G7" s="44"/>
      <c r="H7" s="44"/>
      <c r="I7" s="44"/>
      <c r="J7" s="45"/>
    </row>
    <row r="8" spans="2:10" ht="20.25" customHeight="1" x14ac:dyDescent="0.25">
      <c r="C8" s="29" t="s">
        <v>153</v>
      </c>
      <c r="D8" s="29"/>
    </row>
    <row r="9" spans="2:10" ht="18.75" customHeight="1" x14ac:dyDescent="0.3">
      <c r="C9" s="31"/>
      <c r="D9" s="43" t="s">
        <v>258</v>
      </c>
      <c r="E9" s="44"/>
      <c r="F9" s="44"/>
      <c r="G9" s="44"/>
      <c r="H9" s="45"/>
    </row>
    <row r="10" spans="2:10" ht="18.75" customHeight="1" x14ac:dyDescent="0.25">
      <c r="C10" s="29" t="s">
        <v>216</v>
      </c>
      <c r="D10" s="29"/>
    </row>
    <row r="11" spans="2:10" ht="18.75" x14ac:dyDescent="0.3">
      <c r="C11" s="31"/>
      <c r="D11" s="43"/>
      <c r="E11" s="44"/>
      <c r="F11" s="44"/>
      <c r="G11" s="44"/>
      <c r="H11" s="44"/>
      <c r="I11" s="44"/>
      <c r="J11" s="45"/>
    </row>
    <row r="12" spans="2:10" ht="11.25" customHeight="1" x14ac:dyDescent="0.25">
      <c r="J12" s="28"/>
    </row>
    <row r="13" spans="2:10" ht="21" x14ac:dyDescent="0.35">
      <c r="C13" s="34" t="s">
        <v>261</v>
      </c>
    </row>
    <row r="14" spans="2:10" ht="15.75" x14ac:dyDescent="0.25">
      <c r="D14" s="35" t="s">
        <v>262</v>
      </c>
      <c r="E14" s="35"/>
      <c r="F14" s="35"/>
      <c r="G14" s="35"/>
      <c r="H14" s="35"/>
      <c r="I14" s="36"/>
      <c r="J14" s="37"/>
    </row>
    <row r="15" spans="2:10" ht="15.75" x14ac:dyDescent="0.25">
      <c r="D15" s="52" t="s">
        <v>151</v>
      </c>
      <c r="E15" s="52"/>
      <c r="F15" s="52"/>
      <c r="G15" s="52"/>
      <c r="H15" s="52"/>
      <c r="I15" s="52"/>
      <c r="J15" s="52"/>
    </row>
    <row r="17" spans="2:10" ht="18.75" x14ac:dyDescent="0.3">
      <c r="C17" s="31" t="s">
        <v>250</v>
      </c>
    </row>
    <row r="18" spans="2:10" ht="135" customHeight="1" x14ac:dyDescent="0.25">
      <c r="D18" s="49"/>
      <c r="E18" s="50"/>
      <c r="F18" s="50"/>
      <c r="G18" s="50"/>
      <c r="H18" s="50"/>
      <c r="I18" s="50"/>
      <c r="J18" s="51"/>
    </row>
    <row r="20" spans="2:10" ht="18.75" x14ac:dyDescent="0.3">
      <c r="C20" s="31" t="s">
        <v>217</v>
      </c>
    </row>
    <row r="21" spans="2:10" x14ac:dyDescent="0.25">
      <c r="D21" s="32" t="s">
        <v>128</v>
      </c>
      <c r="E21" s="47" t="s">
        <v>92</v>
      </c>
      <c r="F21" s="47"/>
      <c r="G21" s="47"/>
      <c r="H21" s="47"/>
      <c r="I21" s="48"/>
      <c r="J21" s="33"/>
    </row>
    <row r="22" spans="2:10" x14ac:dyDescent="0.25">
      <c r="D22" s="32" t="s">
        <v>129</v>
      </c>
      <c r="E22" s="47" t="s">
        <v>93</v>
      </c>
      <c r="F22" s="47"/>
      <c r="G22" s="47"/>
      <c r="H22" s="47"/>
      <c r="I22" s="48"/>
      <c r="J22" s="33"/>
    </row>
    <row r="23" spans="2:10" x14ac:dyDescent="0.25">
      <c r="D23" s="32" t="s">
        <v>130</v>
      </c>
      <c r="E23" s="47" t="s">
        <v>96</v>
      </c>
      <c r="F23" s="47"/>
      <c r="G23" s="47"/>
      <c r="H23" s="47"/>
      <c r="I23" s="48"/>
      <c r="J23" s="33"/>
    </row>
    <row r="24" spans="2:10" x14ac:dyDescent="0.25">
      <c r="D24" s="32" t="s">
        <v>131</v>
      </c>
      <c r="E24" s="47" t="s">
        <v>100</v>
      </c>
      <c r="F24" s="47"/>
      <c r="G24" s="47"/>
      <c r="H24" s="47"/>
      <c r="I24" s="48"/>
      <c r="J24" s="33"/>
    </row>
    <row r="25" spans="2:10" x14ac:dyDescent="0.25">
      <c r="D25" s="32" t="s">
        <v>132</v>
      </c>
      <c r="E25" s="47" t="s">
        <v>101</v>
      </c>
      <c r="F25" s="47"/>
      <c r="G25" s="47"/>
      <c r="H25" s="47"/>
      <c r="I25" s="48"/>
      <c r="J25" s="33"/>
    </row>
    <row r="26" spans="2:10" x14ac:dyDescent="0.25">
      <c r="D26" s="32" t="s">
        <v>133</v>
      </c>
      <c r="E26" s="47" t="s">
        <v>102</v>
      </c>
      <c r="F26" s="47"/>
      <c r="G26" s="47"/>
      <c r="H26" s="47"/>
      <c r="I26" s="48"/>
      <c r="J26" s="33"/>
    </row>
    <row r="27" spans="2:10" x14ac:dyDescent="0.25">
      <c r="D27" s="32" t="s">
        <v>134</v>
      </c>
      <c r="E27" s="47" t="s">
        <v>103</v>
      </c>
      <c r="F27" s="47"/>
      <c r="G27" s="47"/>
      <c r="H27" s="47"/>
      <c r="I27" s="48"/>
      <c r="J27" s="33"/>
    </row>
    <row r="28" spans="2:10" x14ac:dyDescent="0.25">
      <c r="D28" s="32" t="s">
        <v>135</v>
      </c>
      <c r="E28" s="47" t="s">
        <v>94</v>
      </c>
      <c r="F28" s="47"/>
      <c r="G28" s="47"/>
      <c r="H28" s="47"/>
      <c r="I28" s="48"/>
      <c r="J28" s="33"/>
    </row>
    <row r="29" spans="2:10" x14ac:dyDescent="0.25">
      <c r="D29" s="32" t="s">
        <v>136</v>
      </c>
      <c r="E29" s="47" t="s">
        <v>95</v>
      </c>
      <c r="F29" s="47"/>
      <c r="G29" s="47"/>
      <c r="H29" s="47"/>
      <c r="I29" s="48"/>
      <c r="J29" s="33"/>
    </row>
    <row r="30" spans="2:10" x14ac:dyDescent="0.25">
      <c r="D30" s="32" t="s">
        <v>137</v>
      </c>
      <c r="E30" s="47" t="s">
        <v>99</v>
      </c>
      <c r="F30" s="47"/>
      <c r="G30" s="47"/>
      <c r="H30" s="47"/>
      <c r="I30" s="48"/>
      <c r="J30" s="33"/>
    </row>
    <row r="32" spans="2:10" ht="39.75" customHeight="1" x14ac:dyDescent="0.3">
      <c r="B32" s="53" t="s">
        <v>255</v>
      </c>
      <c r="C32" s="53"/>
      <c r="D32" s="53"/>
      <c r="E32" s="53"/>
      <c r="F32" s="53"/>
      <c r="G32" s="53"/>
      <c r="H32" s="53"/>
      <c r="I32" s="53"/>
      <c r="J32" s="53"/>
    </row>
    <row r="33" spans="2:10" ht="100.5" customHeight="1" x14ac:dyDescent="0.25">
      <c r="D33" s="42"/>
      <c r="E33" s="42"/>
      <c r="F33" s="42"/>
      <c r="G33" s="42"/>
      <c r="H33" s="42"/>
      <c r="I33" s="42"/>
      <c r="J33" s="42"/>
    </row>
    <row r="36" spans="2:10" ht="54.75" customHeight="1" x14ac:dyDescent="0.25">
      <c r="B36" s="46"/>
      <c r="C36" s="46"/>
      <c r="D36" s="46"/>
      <c r="E36" s="46"/>
      <c r="F36" s="46"/>
      <c r="G36" s="46"/>
      <c r="H36" s="46"/>
      <c r="I36" s="46"/>
      <c r="J36" s="46"/>
    </row>
  </sheetData>
  <sheetProtection sheet="1" selectLockedCells="1"/>
  <mergeCells count="20">
    <mergeCell ref="B36:J36"/>
    <mergeCell ref="D9:H9"/>
    <mergeCell ref="E30:I30"/>
    <mergeCell ref="E21:I21"/>
    <mergeCell ref="E22:I22"/>
    <mergeCell ref="E23:I23"/>
    <mergeCell ref="E24:I24"/>
    <mergeCell ref="E25:I25"/>
    <mergeCell ref="E26:I26"/>
    <mergeCell ref="E27:I27"/>
    <mergeCell ref="E28:I28"/>
    <mergeCell ref="E29:I29"/>
    <mergeCell ref="D18:J18"/>
    <mergeCell ref="D15:J15"/>
    <mergeCell ref="B32:J32"/>
    <mergeCell ref="C2:J2"/>
    <mergeCell ref="D33:J33"/>
    <mergeCell ref="D5:J5"/>
    <mergeCell ref="D7:J7"/>
    <mergeCell ref="D11:J11"/>
  </mergeCells>
  <conditionalFormatting sqref="J21:J30">
    <cfRule type="expression" dxfId="18" priority="42">
      <formula>J21=""</formula>
    </cfRule>
    <cfRule type="cellIs" dxfId="17" priority="43" operator="lessThan">
      <formula>1</formula>
    </cfRule>
    <cfRule type="cellIs" dxfId="16" priority="44" operator="notBetween">
      <formula>2005</formula>
      <formula>2016</formula>
    </cfRule>
  </conditionalFormatting>
  <conditionalFormatting sqref="E21:I21">
    <cfRule type="expression" dxfId="15" priority="39">
      <formula>OR($D$14="",$D$14="Select a dataset from the dropdown menu")</formula>
    </cfRule>
  </conditionalFormatting>
  <conditionalFormatting sqref="D18:J18">
    <cfRule type="expression" dxfId="14" priority="34">
      <formula>D18&lt;&gt;""</formula>
    </cfRule>
  </conditionalFormatting>
  <conditionalFormatting sqref="D5:J5">
    <cfRule type="expression" dxfId="13" priority="14">
      <formula>D5&lt;&gt;""</formula>
    </cfRule>
  </conditionalFormatting>
  <conditionalFormatting sqref="D7:J7">
    <cfRule type="expression" dxfId="12" priority="10">
      <formula>D7&lt;&gt;""</formula>
    </cfRule>
  </conditionalFormatting>
  <conditionalFormatting sqref="D11:J11">
    <cfRule type="expression" dxfId="11" priority="8">
      <formula>D11&lt;&gt;""</formula>
    </cfRule>
  </conditionalFormatting>
  <conditionalFormatting sqref="D33:J33">
    <cfRule type="expression" dxfId="10" priority="6">
      <formula>D33&lt;&gt;""</formula>
    </cfRule>
    <cfRule type="expression" dxfId="9" priority="7">
      <formula>D33=""</formula>
    </cfRule>
  </conditionalFormatting>
  <conditionalFormatting sqref="B36:J36">
    <cfRule type="containsText" dxfId="8" priority="2" operator="containsText" text="all questions">
      <formula>NOT(ISERROR(SEARCH("all questions",B36)))</formula>
    </cfRule>
    <cfRule type="cellIs" dxfId="7" priority="3" operator="equal">
      <formula>0</formula>
    </cfRule>
  </conditionalFormatting>
  <conditionalFormatting sqref="D9:H9">
    <cfRule type="expression" dxfId="6" priority="13">
      <formula>AND($D$9&lt;&gt;"Select your major from the dropdown menu",$D$9&lt;&gt;"")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Questions!$M$6:$M$11</xm:f>
          </x14:formula1>
          <xm:sqref>D14:G14</xm:sqref>
        </x14:dataValidation>
        <x14:dataValidation type="list" showInputMessage="1" showErrorMessage="1">
          <x14:formula1>
            <xm:f>Questions!$L$33:$L$94</xm:f>
          </x14:formula1>
          <xm:sqref>D9:H9</xm:sqref>
        </x14:dataValidation>
        <x14:dataValidation type="list" showInputMessage="1" showErrorMessage="1">
          <x14:formula1>
            <xm:f>Questions!$N18:$Q18</xm:f>
          </x14:formula1>
          <xm:sqref>J21:J30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M419"/>
  <sheetViews>
    <sheetView workbookViewId="0">
      <selection activeCell="O14" sqref="O14"/>
    </sheetView>
  </sheetViews>
  <sheetFormatPr defaultRowHeight="15" x14ac:dyDescent="0.25"/>
  <cols>
    <col min="1" max="1" width="4" customWidth="1"/>
    <col min="2" max="2" width="9.7109375" bestFit="1" customWidth="1"/>
    <col min="3" max="3" width="9.28515625" bestFit="1" customWidth="1"/>
    <col min="4" max="4" width="42.42578125" bestFit="1" customWidth="1"/>
    <col min="5" max="5" width="19.140625" bestFit="1" customWidth="1"/>
    <col min="6" max="6" width="11.42578125" bestFit="1" customWidth="1"/>
    <col min="7" max="7" width="15.7109375" bestFit="1" customWidth="1"/>
    <col min="8" max="8" width="13.28515625" style="6" bestFit="1" customWidth="1"/>
    <col min="9" max="9" width="15" style="6" bestFit="1" customWidth="1"/>
    <col min="10" max="10" width="17" bestFit="1" customWidth="1"/>
    <col min="11" max="11" width="12.140625" bestFit="1" customWidth="1"/>
    <col min="12" max="12" width="6.42578125" customWidth="1"/>
    <col min="13" max="13" width="9.28515625" customWidth="1"/>
  </cols>
  <sheetData>
    <row r="1" spans="2:13" s="15" customFormat="1" x14ac:dyDescent="0.25">
      <c r="B1"/>
      <c r="C1"/>
      <c r="D1"/>
      <c r="E1"/>
      <c r="F1"/>
      <c r="G1"/>
      <c r="H1"/>
      <c r="I1" s="16"/>
    </row>
    <row r="2" spans="2:13" s="15" customFormat="1" ht="18.75" x14ac:dyDescent="0.3">
      <c r="B2" s="12" t="s">
        <v>140</v>
      </c>
      <c r="C2"/>
      <c r="D2"/>
      <c r="E2"/>
      <c r="F2"/>
      <c r="G2"/>
      <c r="H2"/>
      <c r="I2" s="16"/>
    </row>
    <row r="3" spans="2:13" s="15" customFormat="1" ht="15" customHeight="1" x14ac:dyDescent="0.25">
      <c r="B3" s="57" t="s">
        <v>151</v>
      </c>
      <c r="C3" s="58"/>
      <c r="D3" s="58"/>
      <c r="E3" s="58"/>
      <c r="F3" s="58"/>
      <c r="G3" s="58"/>
      <c r="H3" s="59"/>
      <c r="I3" s="16"/>
    </row>
    <row r="4" spans="2:13" s="15" customFormat="1" x14ac:dyDescent="0.25">
      <c r="B4"/>
      <c r="C4"/>
      <c r="D4"/>
      <c r="E4"/>
      <c r="F4"/>
      <c r="G4"/>
      <c r="H4"/>
      <c r="I4" s="16"/>
    </row>
    <row r="5" spans="2:13" s="15" customFormat="1" ht="18.75" x14ac:dyDescent="0.3">
      <c r="B5" s="12" t="s">
        <v>139</v>
      </c>
      <c r="C5" s="10"/>
      <c r="D5"/>
      <c r="E5"/>
      <c r="F5"/>
      <c r="G5"/>
      <c r="H5"/>
    </row>
    <row r="6" spans="2:13" s="15" customFormat="1" x14ac:dyDescent="0.25">
      <c r="B6" s="54" t="s">
        <v>141</v>
      </c>
      <c r="C6" s="55"/>
      <c r="D6" s="55"/>
      <c r="E6" s="55"/>
      <c r="F6" s="55"/>
      <c r="G6" s="55"/>
      <c r="H6" s="56"/>
      <c r="I6" s="14"/>
      <c r="L6" s="14"/>
      <c r="M6" s="14"/>
    </row>
    <row r="7" spans="2:13" s="15" customFormat="1" x14ac:dyDescent="0.25">
      <c r="B7" s="54" t="s">
        <v>142</v>
      </c>
      <c r="C7" s="55"/>
      <c r="D7" s="55"/>
      <c r="E7" s="55"/>
      <c r="F7" s="55"/>
      <c r="G7" s="55"/>
      <c r="H7" s="56"/>
      <c r="I7" s="14"/>
      <c r="L7" s="14"/>
      <c r="M7" s="14"/>
    </row>
    <row r="8" spans="2:13" s="15" customFormat="1" x14ac:dyDescent="0.25">
      <c r="B8" s="54" t="s">
        <v>143</v>
      </c>
      <c r="C8" s="55"/>
      <c r="D8" s="55"/>
      <c r="E8" s="55"/>
      <c r="F8" s="55"/>
      <c r="G8" s="55"/>
      <c r="H8" s="56"/>
      <c r="I8" s="14"/>
      <c r="L8" s="14"/>
      <c r="M8" s="14"/>
    </row>
    <row r="9" spans="2:13" s="15" customFormat="1" x14ac:dyDescent="0.25">
      <c r="B9" s="54" t="s">
        <v>144</v>
      </c>
      <c r="C9" s="55"/>
      <c r="D9" s="55"/>
      <c r="E9" s="55"/>
      <c r="F9" s="55"/>
      <c r="G9" s="55"/>
      <c r="H9" s="56"/>
      <c r="I9" s="14"/>
      <c r="L9" s="14"/>
      <c r="M9" s="14"/>
    </row>
    <row r="10" spans="2:13" s="15" customFormat="1" x14ac:dyDescent="0.25">
      <c r="B10" s="54" t="s">
        <v>145</v>
      </c>
      <c r="C10" s="55"/>
      <c r="D10" s="55"/>
      <c r="E10" s="55"/>
      <c r="F10" s="55"/>
      <c r="G10" s="55"/>
      <c r="H10" s="56"/>
      <c r="I10" s="14"/>
      <c r="L10" s="14"/>
      <c r="M10" s="14"/>
    </row>
    <row r="11" spans="2:13" s="15" customFormat="1" x14ac:dyDescent="0.25">
      <c r="B11" s="54" t="s">
        <v>150</v>
      </c>
      <c r="C11" s="55"/>
      <c r="D11" s="55"/>
      <c r="E11" s="55"/>
      <c r="F11" s="55"/>
      <c r="G11" s="55"/>
      <c r="H11" s="56"/>
      <c r="I11" s="14"/>
      <c r="L11" s="14"/>
      <c r="M11" s="14"/>
    </row>
    <row r="12" spans="2:13" s="15" customFormat="1" x14ac:dyDescent="0.25">
      <c r="B12" s="54" t="s">
        <v>146</v>
      </c>
      <c r="C12" s="55"/>
      <c r="D12" s="55"/>
      <c r="E12" s="55"/>
      <c r="F12" s="55"/>
      <c r="G12" s="55"/>
      <c r="H12" s="56"/>
      <c r="I12" s="14"/>
      <c r="L12" s="14"/>
      <c r="M12" s="14"/>
    </row>
    <row r="13" spans="2:13" s="15" customFormat="1" x14ac:dyDescent="0.25">
      <c r="B13" s="54" t="s">
        <v>147</v>
      </c>
      <c r="C13" s="55"/>
      <c r="D13" s="55"/>
      <c r="E13" s="55"/>
      <c r="F13" s="55"/>
      <c r="G13" s="55"/>
      <c r="H13" s="56"/>
      <c r="I13" s="16"/>
    </row>
    <row r="14" spans="2:13" s="15" customFormat="1" x14ac:dyDescent="0.25">
      <c r="B14" s="54" t="s">
        <v>148</v>
      </c>
      <c r="C14" s="55"/>
      <c r="D14" s="55"/>
      <c r="E14" s="55"/>
      <c r="F14" s="55"/>
      <c r="G14" s="55"/>
      <c r="H14" s="56"/>
      <c r="I14" s="16"/>
    </row>
    <row r="15" spans="2:13" s="11" customFormat="1" x14ac:dyDescent="0.25">
      <c r="B15" s="54" t="s">
        <v>149</v>
      </c>
      <c r="C15" s="55"/>
      <c r="D15" s="55"/>
      <c r="E15" s="55"/>
      <c r="F15" s="55"/>
      <c r="G15" s="55"/>
      <c r="H15" s="56"/>
      <c r="I15" s="17"/>
      <c r="J15" s="15"/>
      <c r="K15" s="15"/>
    </row>
    <row r="16" spans="2:13" s="11" customFormat="1" x14ac:dyDescent="0.25">
      <c r="H16" s="17"/>
      <c r="I16" s="17"/>
      <c r="J16" s="15"/>
      <c r="K16" s="15"/>
    </row>
    <row r="17" spans="2:11" s="11" customFormat="1" x14ac:dyDescent="0.25">
      <c r="H17" s="17"/>
      <c r="I17" s="17"/>
    </row>
    <row r="19" spans="2:11" x14ac:dyDescent="0.25">
      <c r="B19" s="10" t="s">
        <v>109</v>
      </c>
      <c r="C19" s="10" t="s">
        <v>108</v>
      </c>
      <c r="D19" s="10" t="s">
        <v>0</v>
      </c>
      <c r="E19" s="10" t="s">
        <v>27</v>
      </c>
      <c r="F19" s="10" t="s">
        <v>89</v>
      </c>
      <c r="G19" s="10" t="s">
        <v>88</v>
      </c>
      <c r="H19" s="10" t="s">
        <v>90</v>
      </c>
      <c r="I19" s="13" t="s">
        <v>91</v>
      </c>
      <c r="J19" s="10" t="s">
        <v>1</v>
      </c>
      <c r="K19" s="13" t="s">
        <v>68</v>
      </c>
    </row>
    <row r="20" spans="2:11" x14ac:dyDescent="0.25">
      <c r="B20" s="2">
        <v>42372</v>
      </c>
      <c r="C20" s="2" t="s">
        <v>85</v>
      </c>
      <c r="D20" t="s">
        <v>14</v>
      </c>
      <c r="E20" t="s">
        <v>44</v>
      </c>
      <c r="F20">
        <v>0</v>
      </c>
      <c r="G20">
        <v>9</v>
      </c>
      <c r="H20" s="5">
        <v>1359430</v>
      </c>
      <c r="I20" s="6">
        <v>11982</v>
      </c>
      <c r="J20" s="7">
        <v>1444864.5</v>
      </c>
      <c r="K20" s="6">
        <v>12816</v>
      </c>
    </row>
    <row r="21" spans="2:11" x14ac:dyDescent="0.25">
      <c r="B21" s="2">
        <v>42456</v>
      </c>
      <c r="C21" s="2" t="s">
        <v>87</v>
      </c>
      <c r="D21" t="s">
        <v>14</v>
      </c>
      <c r="E21" t="s">
        <v>44</v>
      </c>
      <c r="F21">
        <v>0</v>
      </c>
      <c r="G21">
        <v>8</v>
      </c>
      <c r="H21" s="5">
        <v>1009623</v>
      </c>
      <c r="I21" s="6">
        <v>10100</v>
      </c>
      <c r="J21" s="7">
        <v>1284324</v>
      </c>
      <c r="K21" s="6">
        <v>11392</v>
      </c>
    </row>
    <row r="22" spans="2:11" x14ac:dyDescent="0.25">
      <c r="B22" s="2">
        <v>42414</v>
      </c>
      <c r="C22" s="2" t="s">
        <v>86</v>
      </c>
      <c r="D22" t="s">
        <v>14</v>
      </c>
      <c r="E22" t="s">
        <v>44</v>
      </c>
      <c r="F22">
        <v>0</v>
      </c>
      <c r="G22">
        <v>8</v>
      </c>
      <c r="H22" s="5">
        <v>917439</v>
      </c>
      <c r="I22" s="6">
        <v>8756</v>
      </c>
      <c r="J22" s="7">
        <v>1284324</v>
      </c>
      <c r="K22" s="6">
        <v>11392</v>
      </c>
    </row>
    <row r="23" spans="2:11" x14ac:dyDescent="0.25">
      <c r="B23" s="2">
        <v>42449</v>
      </c>
      <c r="C23" s="2" t="s">
        <v>87</v>
      </c>
      <c r="D23" t="s">
        <v>14</v>
      </c>
      <c r="E23" s="1" t="s">
        <v>44</v>
      </c>
      <c r="F23">
        <v>0</v>
      </c>
      <c r="G23">
        <v>8</v>
      </c>
      <c r="H23" s="5">
        <v>903528</v>
      </c>
      <c r="I23" s="6">
        <v>9266</v>
      </c>
      <c r="J23" s="7">
        <v>1284324</v>
      </c>
      <c r="K23" s="6">
        <v>11392</v>
      </c>
    </row>
    <row r="24" spans="2:11" x14ac:dyDescent="0.25">
      <c r="B24" s="2">
        <v>42442</v>
      </c>
      <c r="C24" s="2" t="s">
        <v>87</v>
      </c>
      <c r="D24" t="s">
        <v>14</v>
      </c>
      <c r="E24" t="s">
        <v>44</v>
      </c>
      <c r="F24">
        <v>0</v>
      </c>
      <c r="G24">
        <v>8</v>
      </c>
      <c r="H24" s="5">
        <v>844214</v>
      </c>
      <c r="I24" s="6">
        <v>8630</v>
      </c>
      <c r="J24" s="7">
        <v>1284324</v>
      </c>
      <c r="K24" s="6">
        <v>11392</v>
      </c>
    </row>
    <row r="25" spans="2:11" x14ac:dyDescent="0.25">
      <c r="B25" s="2">
        <v>42400</v>
      </c>
      <c r="C25" s="2" t="s">
        <v>85</v>
      </c>
      <c r="D25" t="s">
        <v>14</v>
      </c>
      <c r="E25" t="s">
        <v>44</v>
      </c>
      <c r="F25">
        <v>0</v>
      </c>
      <c r="G25">
        <v>8</v>
      </c>
      <c r="H25" s="5">
        <v>838362</v>
      </c>
      <c r="I25" s="6">
        <v>9059</v>
      </c>
      <c r="J25" s="7">
        <v>1284324</v>
      </c>
      <c r="K25" s="6">
        <v>11392</v>
      </c>
    </row>
    <row r="26" spans="2:11" x14ac:dyDescent="0.25">
      <c r="B26" s="2">
        <v>42386</v>
      </c>
      <c r="C26" s="2" t="s">
        <v>85</v>
      </c>
      <c r="D26" t="s">
        <v>14</v>
      </c>
      <c r="E26" t="s">
        <v>44</v>
      </c>
      <c r="F26">
        <v>0</v>
      </c>
      <c r="G26">
        <v>8</v>
      </c>
      <c r="H26" s="5">
        <v>829888</v>
      </c>
      <c r="I26" s="6">
        <v>8286</v>
      </c>
      <c r="J26" s="7">
        <v>1284324</v>
      </c>
      <c r="K26" s="6">
        <v>11392</v>
      </c>
    </row>
    <row r="27" spans="2:11" x14ac:dyDescent="0.25">
      <c r="B27" s="2">
        <v>42421</v>
      </c>
      <c r="C27" s="2" t="s">
        <v>86</v>
      </c>
      <c r="D27" t="s">
        <v>14</v>
      </c>
      <c r="E27" t="s">
        <v>44</v>
      </c>
      <c r="F27">
        <v>0</v>
      </c>
      <c r="G27">
        <v>8</v>
      </c>
      <c r="H27" s="5">
        <v>805706</v>
      </c>
      <c r="I27" s="6">
        <v>8618</v>
      </c>
      <c r="J27" s="7">
        <v>1284324</v>
      </c>
      <c r="K27" s="6">
        <v>11392</v>
      </c>
    </row>
    <row r="28" spans="2:11" x14ac:dyDescent="0.25">
      <c r="B28" s="2">
        <v>42379</v>
      </c>
      <c r="C28" s="2" t="s">
        <v>85</v>
      </c>
      <c r="D28" t="s">
        <v>14</v>
      </c>
      <c r="E28" t="s">
        <v>44</v>
      </c>
      <c r="F28">
        <v>0</v>
      </c>
      <c r="G28">
        <v>8</v>
      </c>
      <c r="H28" s="5">
        <v>803807</v>
      </c>
      <c r="I28" s="6">
        <v>8253</v>
      </c>
      <c r="J28" s="7">
        <v>1284324</v>
      </c>
      <c r="K28" s="6">
        <v>11392</v>
      </c>
    </row>
    <row r="29" spans="2:11" x14ac:dyDescent="0.25">
      <c r="B29" s="2">
        <v>42407</v>
      </c>
      <c r="C29" s="2" t="s">
        <v>86</v>
      </c>
      <c r="D29" t="s">
        <v>14</v>
      </c>
      <c r="E29" t="s">
        <v>44</v>
      </c>
      <c r="F29">
        <v>0</v>
      </c>
      <c r="G29">
        <v>8</v>
      </c>
      <c r="H29" s="5">
        <v>702285</v>
      </c>
      <c r="I29" s="6">
        <v>7954</v>
      </c>
      <c r="J29" s="7">
        <v>1284324</v>
      </c>
      <c r="K29" s="6">
        <v>11392</v>
      </c>
    </row>
    <row r="30" spans="2:11" x14ac:dyDescent="0.25">
      <c r="B30" s="2">
        <v>42435</v>
      </c>
      <c r="C30" s="2" t="s">
        <v>87</v>
      </c>
      <c r="D30" t="s">
        <v>14</v>
      </c>
      <c r="E30" t="s">
        <v>44</v>
      </c>
      <c r="F30">
        <v>0</v>
      </c>
      <c r="G30">
        <v>8</v>
      </c>
      <c r="H30" s="5">
        <v>661447</v>
      </c>
      <c r="I30" s="6">
        <v>6865</v>
      </c>
      <c r="J30" s="7">
        <v>1284324</v>
      </c>
      <c r="K30" s="6">
        <v>11392</v>
      </c>
    </row>
    <row r="31" spans="2:11" x14ac:dyDescent="0.25">
      <c r="B31" s="2">
        <v>42428</v>
      </c>
      <c r="C31" s="2" t="s">
        <v>86</v>
      </c>
      <c r="D31" t="s">
        <v>14</v>
      </c>
      <c r="E31" t="s">
        <v>44</v>
      </c>
      <c r="F31">
        <v>0</v>
      </c>
      <c r="G31">
        <v>8</v>
      </c>
      <c r="H31" s="5">
        <v>634622</v>
      </c>
      <c r="I31" s="6">
        <v>6747</v>
      </c>
      <c r="J31" s="7">
        <v>1284324</v>
      </c>
      <c r="K31" s="6">
        <v>11392</v>
      </c>
    </row>
    <row r="32" spans="2:11" x14ac:dyDescent="0.25">
      <c r="B32" s="2">
        <v>42393</v>
      </c>
      <c r="C32" s="2" t="s">
        <v>85</v>
      </c>
      <c r="D32" t="s">
        <v>14</v>
      </c>
      <c r="E32" t="s">
        <v>44</v>
      </c>
      <c r="F32">
        <v>0</v>
      </c>
      <c r="G32">
        <v>6</v>
      </c>
      <c r="H32" s="5">
        <v>477468</v>
      </c>
      <c r="I32" s="6">
        <v>5490</v>
      </c>
      <c r="J32" s="7">
        <v>963243</v>
      </c>
      <c r="K32" s="6">
        <v>8544</v>
      </c>
    </row>
    <row r="33" spans="2:11" x14ac:dyDescent="0.25">
      <c r="B33" s="2">
        <v>42372</v>
      </c>
      <c r="C33" s="2" t="s">
        <v>85</v>
      </c>
      <c r="D33" t="s">
        <v>6</v>
      </c>
      <c r="E33" t="s">
        <v>34</v>
      </c>
      <c r="F33">
        <v>0</v>
      </c>
      <c r="G33">
        <v>9</v>
      </c>
      <c r="H33" s="5">
        <v>1033996</v>
      </c>
      <c r="I33" s="6">
        <v>9239</v>
      </c>
      <c r="J33" s="7">
        <v>1063669.5</v>
      </c>
      <c r="K33" s="6">
        <v>9720</v>
      </c>
    </row>
    <row r="34" spans="2:11" x14ac:dyDescent="0.25">
      <c r="B34" s="2">
        <v>42456</v>
      </c>
      <c r="C34" s="2" t="s">
        <v>87</v>
      </c>
      <c r="D34" t="s">
        <v>6</v>
      </c>
      <c r="E34" t="s">
        <v>34</v>
      </c>
      <c r="F34">
        <v>0</v>
      </c>
      <c r="G34">
        <v>8</v>
      </c>
      <c r="H34" s="5">
        <v>723791</v>
      </c>
      <c r="I34" s="6">
        <v>7974</v>
      </c>
      <c r="J34" s="7">
        <v>945484</v>
      </c>
      <c r="K34" s="6">
        <v>8640</v>
      </c>
    </row>
    <row r="35" spans="2:11" x14ac:dyDescent="0.25">
      <c r="B35" s="2">
        <v>42449</v>
      </c>
      <c r="C35" s="2" t="s">
        <v>87</v>
      </c>
      <c r="D35" t="s">
        <v>6</v>
      </c>
      <c r="E35" s="1" t="s">
        <v>34</v>
      </c>
      <c r="F35">
        <v>0</v>
      </c>
      <c r="G35">
        <v>8</v>
      </c>
      <c r="H35" s="5">
        <v>574676</v>
      </c>
      <c r="I35" s="6">
        <v>6914</v>
      </c>
      <c r="J35" s="7">
        <v>945484</v>
      </c>
      <c r="K35" s="6">
        <v>8640</v>
      </c>
    </row>
    <row r="36" spans="2:11" x14ac:dyDescent="0.25">
      <c r="B36" s="2">
        <v>42414</v>
      </c>
      <c r="C36" s="2" t="s">
        <v>86</v>
      </c>
      <c r="D36" t="s">
        <v>6</v>
      </c>
      <c r="E36" t="s">
        <v>34</v>
      </c>
      <c r="F36">
        <v>0</v>
      </c>
      <c r="G36">
        <v>8</v>
      </c>
      <c r="H36" s="5">
        <v>566356</v>
      </c>
      <c r="I36" s="6">
        <v>6702</v>
      </c>
      <c r="J36" s="7">
        <v>945484</v>
      </c>
      <c r="K36" s="6">
        <v>8640</v>
      </c>
    </row>
    <row r="37" spans="2:11" x14ac:dyDescent="0.25">
      <c r="B37" s="2">
        <v>42379</v>
      </c>
      <c r="C37" s="2" t="s">
        <v>85</v>
      </c>
      <c r="D37" t="s">
        <v>6</v>
      </c>
      <c r="E37" t="s">
        <v>34</v>
      </c>
      <c r="F37">
        <v>0</v>
      </c>
      <c r="G37">
        <v>8</v>
      </c>
      <c r="H37" s="5">
        <v>498231</v>
      </c>
      <c r="I37" s="6">
        <v>6141</v>
      </c>
      <c r="J37" s="7">
        <v>945484</v>
      </c>
      <c r="K37" s="6">
        <v>8640</v>
      </c>
    </row>
    <row r="38" spans="2:11" x14ac:dyDescent="0.25">
      <c r="B38" s="2">
        <v>42442</v>
      </c>
      <c r="C38" s="2" t="s">
        <v>87</v>
      </c>
      <c r="D38" t="s">
        <v>6</v>
      </c>
      <c r="E38" t="s">
        <v>34</v>
      </c>
      <c r="F38">
        <v>0</v>
      </c>
      <c r="G38">
        <v>8</v>
      </c>
      <c r="H38" s="5">
        <v>469188</v>
      </c>
      <c r="I38" s="6">
        <v>6010</v>
      </c>
      <c r="J38" s="7">
        <v>945484</v>
      </c>
      <c r="K38" s="6">
        <v>8640</v>
      </c>
    </row>
    <row r="39" spans="2:11" x14ac:dyDescent="0.25">
      <c r="B39" s="2">
        <v>42421</v>
      </c>
      <c r="C39" s="2" t="s">
        <v>86</v>
      </c>
      <c r="D39" t="s">
        <v>6</v>
      </c>
      <c r="E39" t="s">
        <v>34</v>
      </c>
      <c r="F39">
        <v>0</v>
      </c>
      <c r="G39">
        <v>8</v>
      </c>
      <c r="H39" s="5">
        <v>458553</v>
      </c>
      <c r="I39" s="6">
        <v>5614</v>
      </c>
      <c r="J39" s="7">
        <v>945484</v>
      </c>
      <c r="K39" s="6">
        <v>8640</v>
      </c>
    </row>
    <row r="40" spans="2:11" x14ac:dyDescent="0.25">
      <c r="B40" s="2">
        <v>42386</v>
      </c>
      <c r="C40" s="2" t="s">
        <v>85</v>
      </c>
      <c r="D40" t="s">
        <v>6</v>
      </c>
      <c r="E40" t="s">
        <v>34</v>
      </c>
      <c r="F40">
        <v>0</v>
      </c>
      <c r="G40">
        <v>8</v>
      </c>
      <c r="H40" s="5">
        <v>428250</v>
      </c>
      <c r="I40" s="6">
        <v>5468</v>
      </c>
      <c r="J40" s="7">
        <v>945484</v>
      </c>
      <c r="K40" s="6">
        <v>8640</v>
      </c>
    </row>
    <row r="41" spans="2:11" x14ac:dyDescent="0.25">
      <c r="B41" s="2">
        <v>42400</v>
      </c>
      <c r="C41" s="2" t="s">
        <v>85</v>
      </c>
      <c r="D41" t="s">
        <v>6</v>
      </c>
      <c r="E41" t="s">
        <v>34</v>
      </c>
      <c r="F41">
        <v>0</v>
      </c>
      <c r="G41">
        <v>8</v>
      </c>
      <c r="H41" s="5">
        <v>422580</v>
      </c>
      <c r="I41" s="6">
        <v>5590</v>
      </c>
      <c r="J41" s="7">
        <v>945484</v>
      </c>
      <c r="K41" s="6">
        <v>8640</v>
      </c>
    </row>
    <row r="42" spans="2:11" x14ac:dyDescent="0.25">
      <c r="B42" s="2">
        <v>42407</v>
      </c>
      <c r="C42" s="2" t="s">
        <v>86</v>
      </c>
      <c r="D42" t="s">
        <v>6</v>
      </c>
      <c r="E42" t="s">
        <v>34</v>
      </c>
      <c r="F42">
        <v>0</v>
      </c>
      <c r="G42">
        <v>8</v>
      </c>
      <c r="H42" s="5">
        <v>397020</v>
      </c>
      <c r="I42" s="6">
        <v>5595</v>
      </c>
      <c r="J42" s="7">
        <v>945484</v>
      </c>
      <c r="K42" s="6">
        <v>8640</v>
      </c>
    </row>
    <row r="43" spans="2:11" x14ac:dyDescent="0.25">
      <c r="B43" s="2">
        <v>42435</v>
      </c>
      <c r="C43" s="2" t="s">
        <v>87</v>
      </c>
      <c r="D43" t="s">
        <v>6</v>
      </c>
      <c r="E43" t="s">
        <v>34</v>
      </c>
      <c r="F43">
        <v>0</v>
      </c>
      <c r="G43">
        <v>8</v>
      </c>
      <c r="H43" s="5">
        <v>377670</v>
      </c>
      <c r="I43" s="6">
        <v>4898</v>
      </c>
      <c r="J43" s="7">
        <v>945484</v>
      </c>
      <c r="K43" s="6">
        <v>8640</v>
      </c>
    </row>
    <row r="44" spans="2:11" x14ac:dyDescent="0.25">
      <c r="B44" s="2">
        <v>42428</v>
      </c>
      <c r="C44" s="2" t="s">
        <v>86</v>
      </c>
      <c r="D44" t="s">
        <v>6</v>
      </c>
      <c r="E44" t="s">
        <v>34</v>
      </c>
      <c r="F44">
        <v>0</v>
      </c>
      <c r="G44">
        <v>8</v>
      </c>
      <c r="H44" s="5">
        <v>342737</v>
      </c>
      <c r="I44" s="6">
        <v>4387</v>
      </c>
      <c r="J44" s="7">
        <v>945484</v>
      </c>
      <c r="K44" s="6">
        <v>8640</v>
      </c>
    </row>
    <row r="45" spans="2:11" x14ac:dyDescent="0.25">
      <c r="B45" s="2">
        <v>42393</v>
      </c>
      <c r="C45" s="2" t="s">
        <v>85</v>
      </c>
      <c r="D45" t="s">
        <v>6</v>
      </c>
      <c r="E45" t="s">
        <v>34</v>
      </c>
      <c r="F45">
        <v>0</v>
      </c>
      <c r="G45">
        <v>6</v>
      </c>
      <c r="H45" s="5">
        <v>270842</v>
      </c>
      <c r="I45" s="6">
        <v>3573</v>
      </c>
      <c r="J45" s="7">
        <v>709113</v>
      </c>
      <c r="K45" s="6">
        <v>6480</v>
      </c>
    </row>
    <row r="46" spans="2:11" x14ac:dyDescent="0.25">
      <c r="B46" s="2">
        <v>42442</v>
      </c>
      <c r="C46" s="2" t="s">
        <v>87</v>
      </c>
      <c r="D46" t="s">
        <v>82</v>
      </c>
      <c r="E46" t="s">
        <v>49</v>
      </c>
      <c r="F46">
        <v>0</v>
      </c>
      <c r="G46">
        <v>8</v>
      </c>
      <c r="H46" s="5">
        <v>557404</v>
      </c>
      <c r="I46" s="6">
        <v>5999</v>
      </c>
      <c r="J46" s="7">
        <v>652720</v>
      </c>
      <c r="K46" s="6">
        <v>6000</v>
      </c>
    </row>
    <row r="47" spans="2:11" x14ac:dyDescent="0.25">
      <c r="B47" s="2">
        <v>42421</v>
      </c>
      <c r="C47" s="2" t="s">
        <v>86</v>
      </c>
      <c r="D47" t="s">
        <v>82</v>
      </c>
      <c r="E47" t="s">
        <v>49</v>
      </c>
      <c r="F47">
        <v>0</v>
      </c>
      <c r="G47">
        <v>8</v>
      </c>
      <c r="H47" s="5">
        <v>508885</v>
      </c>
      <c r="I47" s="6">
        <v>5786</v>
      </c>
      <c r="J47" s="7">
        <v>652720</v>
      </c>
      <c r="K47" s="6">
        <v>6000</v>
      </c>
    </row>
    <row r="48" spans="2:11" x14ac:dyDescent="0.25">
      <c r="B48" s="2">
        <v>42435</v>
      </c>
      <c r="C48" s="2" t="s">
        <v>87</v>
      </c>
      <c r="D48" t="s">
        <v>82</v>
      </c>
      <c r="E48" t="s">
        <v>49</v>
      </c>
      <c r="F48">
        <v>0</v>
      </c>
      <c r="G48">
        <v>8</v>
      </c>
      <c r="H48" s="5">
        <v>495948</v>
      </c>
      <c r="I48" s="6">
        <v>5924</v>
      </c>
      <c r="J48" s="7">
        <v>652720</v>
      </c>
      <c r="K48" s="6">
        <v>6000</v>
      </c>
    </row>
    <row r="49" spans="2:11" x14ac:dyDescent="0.25">
      <c r="B49" s="2">
        <v>42428</v>
      </c>
      <c r="C49" s="2" t="s">
        <v>86</v>
      </c>
      <c r="D49" t="s">
        <v>82</v>
      </c>
      <c r="E49" t="s">
        <v>49</v>
      </c>
      <c r="F49">
        <v>0</v>
      </c>
      <c r="G49">
        <v>8</v>
      </c>
      <c r="H49" s="5">
        <v>475948</v>
      </c>
      <c r="I49" s="6">
        <v>5687</v>
      </c>
      <c r="J49" s="7">
        <v>652720</v>
      </c>
      <c r="K49" s="6">
        <v>6000</v>
      </c>
    </row>
    <row r="50" spans="2:11" x14ac:dyDescent="0.25">
      <c r="B50" s="2">
        <v>42407</v>
      </c>
      <c r="C50" s="2" t="s">
        <v>86</v>
      </c>
      <c r="D50" t="s">
        <v>82</v>
      </c>
      <c r="E50" t="s">
        <v>49</v>
      </c>
      <c r="F50">
        <v>0</v>
      </c>
      <c r="G50">
        <v>8</v>
      </c>
      <c r="H50" s="5">
        <v>445927</v>
      </c>
      <c r="I50" s="6">
        <v>5552</v>
      </c>
      <c r="J50" s="7">
        <v>652720</v>
      </c>
      <c r="K50" s="6">
        <v>6000</v>
      </c>
    </row>
    <row r="51" spans="2:11" x14ac:dyDescent="0.25">
      <c r="B51" s="2">
        <v>42400</v>
      </c>
      <c r="C51" s="2" t="s">
        <v>85</v>
      </c>
      <c r="D51" t="s">
        <v>82</v>
      </c>
      <c r="E51" t="s">
        <v>49</v>
      </c>
      <c r="F51">
        <v>0</v>
      </c>
      <c r="G51">
        <v>8</v>
      </c>
      <c r="H51" s="5">
        <v>442872</v>
      </c>
      <c r="I51" s="6">
        <v>5468</v>
      </c>
      <c r="J51" s="7">
        <v>652720</v>
      </c>
      <c r="K51" s="6">
        <v>6000</v>
      </c>
    </row>
    <row r="52" spans="2:11" x14ac:dyDescent="0.25">
      <c r="B52" s="2">
        <v>42372</v>
      </c>
      <c r="C52" s="2" t="s">
        <v>85</v>
      </c>
      <c r="D52" t="s">
        <v>82</v>
      </c>
      <c r="E52" t="s">
        <v>49</v>
      </c>
      <c r="F52">
        <v>8</v>
      </c>
      <c r="G52">
        <v>0</v>
      </c>
      <c r="H52" s="5">
        <v>438491</v>
      </c>
      <c r="I52" s="6">
        <v>5554</v>
      </c>
      <c r="J52" s="7">
        <v>652720</v>
      </c>
      <c r="K52" s="6">
        <v>6000</v>
      </c>
    </row>
    <row r="53" spans="2:11" x14ac:dyDescent="0.25">
      <c r="B53" s="2">
        <v>42414</v>
      </c>
      <c r="C53" s="2" t="s">
        <v>86</v>
      </c>
      <c r="D53" t="s">
        <v>82</v>
      </c>
      <c r="E53" t="s">
        <v>49</v>
      </c>
      <c r="F53">
        <v>0</v>
      </c>
      <c r="G53">
        <v>8</v>
      </c>
      <c r="H53" s="5">
        <v>432543</v>
      </c>
      <c r="I53" s="6">
        <v>5515</v>
      </c>
      <c r="J53" s="7">
        <v>652720</v>
      </c>
      <c r="K53" s="6">
        <v>6000</v>
      </c>
    </row>
    <row r="54" spans="2:11" x14ac:dyDescent="0.25">
      <c r="B54" s="2">
        <v>42386</v>
      </c>
      <c r="C54" s="2" t="s">
        <v>85</v>
      </c>
      <c r="D54" t="s">
        <v>82</v>
      </c>
      <c r="E54" t="s">
        <v>49</v>
      </c>
      <c r="F54">
        <v>8</v>
      </c>
      <c r="G54">
        <v>0</v>
      </c>
      <c r="H54" s="5">
        <v>382252</v>
      </c>
      <c r="I54" s="6">
        <v>5856</v>
      </c>
      <c r="J54" s="7">
        <v>652720</v>
      </c>
      <c r="K54" s="6">
        <v>6000</v>
      </c>
    </row>
    <row r="55" spans="2:11" x14ac:dyDescent="0.25">
      <c r="B55" s="2">
        <v>42379</v>
      </c>
      <c r="C55" s="2" t="s">
        <v>85</v>
      </c>
      <c r="D55" t="s">
        <v>82</v>
      </c>
      <c r="E55" t="s">
        <v>49</v>
      </c>
      <c r="F55">
        <v>8</v>
      </c>
      <c r="G55">
        <v>0</v>
      </c>
      <c r="H55" s="5">
        <v>366803</v>
      </c>
      <c r="I55" s="6">
        <v>5679</v>
      </c>
      <c r="J55" s="7">
        <v>652720</v>
      </c>
      <c r="K55" s="6">
        <v>6000</v>
      </c>
    </row>
    <row r="56" spans="2:11" x14ac:dyDescent="0.25">
      <c r="B56" s="2">
        <v>42393</v>
      </c>
      <c r="C56" s="2" t="s">
        <v>85</v>
      </c>
      <c r="D56" t="s">
        <v>82</v>
      </c>
      <c r="E56" t="s">
        <v>49</v>
      </c>
      <c r="F56">
        <v>0</v>
      </c>
      <c r="G56">
        <v>6</v>
      </c>
      <c r="H56" s="5">
        <v>300106</v>
      </c>
      <c r="I56" s="6">
        <v>4040</v>
      </c>
      <c r="J56" s="7">
        <v>489540</v>
      </c>
      <c r="K56" s="6">
        <v>4500</v>
      </c>
    </row>
    <row r="57" spans="2:11" x14ac:dyDescent="0.25">
      <c r="B57" s="2">
        <v>42379</v>
      </c>
      <c r="C57" s="2" t="s">
        <v>85</v>
      </c>
      <c r="D57" t="s">
        <v>13</v>
      </c>
      <c r="E57" t="s">
        <v>42</v>
      </c>
      <c r="F57">
        <v>0</v>
      </c>
      <c r="G57">
        <v>8</v>
      </c>
      <c r="H57" s="5">
        <v>761766</v>
      </c>
      <c r="I57" s="6">
        <v>8229</v>
      </c>
      <c r="J57" s="7">
        <v>1151143</v>
      </c>
      <c r="K57" s="6">
        <v>9824</v>
      </c>
    </row>
    <row r="58" spans="2:11" x14ac:dyDescent="0.25">
      <c r="B58" s="2">
        <v>42456</v>
      </c>
      <c r="C58" s="2" t="s">
        <v>87</v>
      </c>
      <c r="D58" t="s">
        <v>13</v>
      </c>
      <c r="E58" t="s">
        <v>42</v>
      </c>
      <c r="F58">
        <v>0</v>
      </c>
      <c r="G58">
        <v>8</v>
      </c>
      <c r="H58" s="5">
        <v>713574</v>
      </c>
      <c r="I58" s="6">
        <v>8066</v>
      </c>
      <c r="J58" s="7">
        <v>1151143</v>
      </c>
      <c r="K58" s="6">
        <v>9824</v>
      </c>
    </row>
    <row r="59" spans="2:11" x14ac:dyDescent="0.25">
      <c r="B59" s="2">
        <v>42386</v>
      </c>
      <c r="C59" s="2" t="s">
        <v>85</v>
      </c>
      <c r="D59" t="s">
        <v>13</v>
      </c>
      <c r="E59" t="s">
        <v>42</v>
      </c>
      <c r="F59">
        <v>0</v>
      </c>
      <c r="G59">
        <v>8</v>
      </c>
      <c r="H59" s="5">
        <v>668825</v>
      </c>
      <c r="I59" s="6">
        <v>7282</v>
      </c>
      <c r="J59" s="7">
        <v>1151143</v>
      </c>
      <c r="K59" s="6">
        <v>9824</v>
      </c>
    </row>
    <row r="60" spans="2:11" x14ac:dyDescent="0.25">
      <c r="B60" s="2">
        <v>42449</v>
      </c>
      <c r="C60" s="2" t="s">
        <v>87</v>
      </c>
      <c r="D60" t="s">
        <v>13</v>
      </c>
      <c r="E60" s="1" t="s">
        <v>42</v>
      </c>
      <c r="F60">
        <v>0</v>
      </c>
      <c r="G60">
        <v>8</v>
      </c>
      <c r="H60" s="5">
        <v>636123</v>
      </c>
      <c r="I60" s="6">
        <v>7255</v>
      </c>
      <c r="J60" s="7">
        <v>1151143</v>
      </c>
      <c r="K60" s="6">
        <v>9824</v>
      </c>
    </row>
    <row r="61" spans="2:11" x14ac:dyDescent="0.25">
      <c r="B61" s="2">
        <v>42421</v>
      </c>
      <c r="C61" s="2" t="s">
        <v>86</v>
      </c>
      <c r="D61" t="s">
        <v>13</v>
      </c>
      <c r="E61" t="s">
        <v>42</v>
      </c>
      <c r="F61">
        <v>0</v>
      </c>
      <c r="G61">
        <v>8</v>
      </c>
      <c r="H61" s="5">
        <v>607591</v>
      </c>
      <c r="I61" s="6">
        <v>6984</v>
      </c>
      <c r="J61" s="7">
        <v>1151143</v>
      </c>
      <c r="K61" s="6">
        <v>9824</v>
      </c>
    </row>
    <row r="62" spans="2:11" x14ac:dyDescent="0.25">
      <c r="B62" s="2">
        <v>42414</v>
      </c>
      <c r="C62" s="2" t="s">
        <v>86</v>
      </c>
      <c r="D62" t="s">
        <v>13</v>
      </c>
      <c r="E62" t="s">
        <v>42</v>
      </c>
      <c r="F62">
        <v>0</v>
      </c>
      <c r="G62">
        <v>8</v>
      </c>
      <c r="H62" s="5">
        <v>595522</v>
      </c>
      <c r="I62" s="6">
        <v>6448</v>
      </c>
      <c r="J62" s="7">
        <v>1151143</v>
      </c>
      <c r="K62" s="6">
        <v>9824</v>
      </c>
    </row>
    <row r="63" spans="2:11" x14ac:dyDescent="0.25">
      <c r="B63" s="2">
        <v>42400</v>
      </c>
      <c r="C63" s="2" t="s">
        <v>85</v>
      </c>
      <c r="D63" t="s">
        <v>13</v>
      </c>
      <c r="E63" t="s">
        <v>42</v>
      </c>
      <c r="F63">
        <v>0</v>
      </c>
      <c r="G63">
        <v>8</v>
      </c>
      <c r="H63" s="5">
        <v>571964</v>
      </c>
      <c r="I63" s="6">
        <v>6400</v>
      </c>
      <c r="J63" s="7">
        <v>1151143</v>
      </c>
      <c r="K63" s="6">
        <v>9824</v>
      </c>
    </row>
    <row r="64" spans="2:11" x14ac:dyDescent="0.25">
      <c r="B64" s="2">
        <v>42442</v>
      </c>
      <c r="C64" s="2" t="s">
        <v>87</v>
      </c>
      <c r="D64" t="s">
        <v>13</v>
      </c>
      <c r="E64" t="s">
        <v>42</v>
      </c>
      <c r="F64">
        <v>0</v>
      </c>
      <c r="G64">
        <v>8</v>
      </c>
      <c r="H64" s="5">
        <v>564025</v>
      </c>
      <c r="I64" s="6">
        <v>6387</v>
      </c>
      <c r="J64" s="7">
        <v>1151143</v>
      </c>
      <c r="K64" s="6">
        <v>9824</v>
      </c>
    </row>
    <row r="65" spans="2:11" x14ac:dyDescent="0.25">
      <c r="B65" s="2">
        <v>42435</v>
      </c>
      <c r="C65" s="2" t="s">
        <v>87</v>
      </c>
      <c r="D65" t="s">
        <v>13</v>
      </c>
      <c r="E65" t="s">
        <v>42</v>
      </c>
      <c r="F65">
        <v>0</v>
      </c>
      <c r="G65">
        <v>8</v>
      </c>
      <c r="H65" s="5">
        <v>490591</v>
      </c>
      <c r="I65" s="6">
        <v>5607</v>
      </c>
      <c r="J65" s="7">
        <v>1151143</v>
      </c>
      <c r="K65" s="6">
        <v>9824</v>
      </c>
    </row>
    <row r="66" spans="2:11" x14ac:dyDescent="0.25">
      <c r="B66" s="2">
        <v>42428</v>
      </c>
      <c r="C66" s="2" t="s">
        <v>86</v>
      </c>
      <c r="D66" t="s">
        <v>13</v>
      </c>
      <c r="E66" t="s">
        <v>42</v>
      </c>
      <c r="F66">
        <v>0</v>
      </c>
      <c r="G66">
        <v>8</v>
      </c>
      <c r="H66" s="5">
        <v>482602</v>
      </c>
      <c r="I66" s="6">
        <v>5414</v>
      </c>
      <c r="J66" s="7">
        <v>1151143</v>
      </c>
      <c r="K66" s="6">
        <v>9824</v>
      </c>
    </row>
    <row r="67" spans="2:11" x14ac:dyDescent="0.25">
      <c r="B67" s="2">
        <v>42407</v>
      </c>
      <c r="C67" s="2" t="s">
        <v>86</v>
      </c>
      <c r="D67" t="s">
        <v>13</v>
      </c>
      <c r="E67" t="s">
        <v>42</v>
      </c>
      <c r="F67">
        <v>0</v>
      </c>
      <c r="G67">
        <v>8</v>
      </c>
      <c r="H67" s="5">
        <v>465912</v>
      </c>
      <c r="I67" s="6">
        <v>5303</v>
      </c>
      <c r="J67" s="7">
        <v>1151143</v>
      </c>
      <c r="K67" s="6">
        <v>9824</v>
      </c>
    </row>
    <row r="68" spans="2:11" x14ac:dyDescent="0.25">
      <c r="B68" s="2">
        <v>42372</v>
      </c>
      <c r="C68" s="2" t="s">
        <v>85</v>
      </c>
      <c r="D68" t="s">
        <v>13</v>
      </c>
      <c r="E68" t="s">
        <v>42</v>
      </c>
      <c r="F68">
        <v>0</v>
      </c>
      <c r="G68">
        <v>7</v>
      </c>
      <c r="H68" s="5">
        <v>922954</v>
      </c>
      <c r="I68" s="6">
        <v>7939</v>
      </c>
      <c r="J68" s="7">
        <v>1007250.125</v>
      </c>
      <c r="K68" s="6">
        <v>8596</v>
      </c>
    </row>
    <row r="69" spans="2:11" x14ac:dyDescent="0.25">
      <c r="B69" s="2">
        <v>42393</v>
      </c>
      <c r="C69" s="2" t="s">
        <v>85</v>
      </c>
      <c r="D69" t="s">
        <v>13</v>
      </c>
      <c r="E69" t="s">
        <v>42</v>
      </c>
      <c r="F69">
        <v>0</v>
      </c>
      <c r="G69">
        <v>6</v>
      </c>
      <c r="H69" s="5">
        <v>344021</v>
      </c>
      <c r="I69" s="6">
        <v>4304</v>
      </c>
      <c r="J69" s="7">
        <v>863357.25</v>
      </c>
      <c r="K69" s="6">
        <v>7368</v>
      </c>
    </row>
    <row r="70" spans="2:11" x14ac:dyDescent="0.25">
      <c r="B70" s="2">
        <v>42449</v>
      </c>
      <c r="C70" s="2" t="s">
        <v>87</v>
      </c>
      <c r="D70" t="s">
        <v>5</v>
      </c>
      <c r="E70" t="s">
        <v>66</v>
      </c>
      <c r="F70">
        <v>0</v>
      </c>
      <c r="G70">
        <v>8</v>
      </c>
      <c r="H70" s="5">
        <v>483635</v>
      </c>
      <c r="I70" s="6">
        <v>6420</v>
      </c>
      <c r="J70" s="7">
        <v>892260</v>
      </c>
      <c r="K70" s="6">
        <v>8112</v>
      </c>
    </row>
    <row r="71" spans="2:11" x14ac:dyDescent="0.25">
      <c r="B71" s="2">
        <v>42456</v>
      </c>
      <c r="C71" s="2" t="s">
        <v>87</v>
      </c>
      <c r="D71" t="s">
        <v>5</v>
      </c>
      <c r="E71" s="1" t="s">
        <v>66</v>
      </c>
      <c r="F71">
        <v>0</v>
      </c>
      <c r="G71">
        <v>8</v>
      </c>
      <c r="H71" s="5">
        <v>475196</v>
      </c>
      <c r="I71" s="6">
        <v>6223</v>
      </c>
      <c r="J71" s="7">
        <v>892260</v>
      </c>
      <c r="K71" s="6">
        <v>8112</v>
      </c>
    </row>
    <row r="72" spans="2:11" x14ac:dyDescent="0.25">
      <c r="B72" s="2">
        <v>42421</v>
      </c>
      <c r="C72" s="2" t="s">
        <v>86</v>
      </c>
      <c r="D72" t="s">
        <v>5</v>
      </c>
      <c r="E72" t="s">
        <v>66</v>
      </c>
      <c r="F72">
        <v>8</v>
      </c>
      <c r="G72">
        <v>0</v>
      </c>
      <c r="H72" s="5">
        <v>417989</v>
      </c>
      <c r="I72" s="6">
        <v>5498</v>
      </c>
      <c r="J72" s="7">
        <v>892260</v>
      </c>
      <c r="K72" s="6">
        <v>8112</v>
      </c>
    </row>
    <row r="73" spans="2:11" x14ac:dyDescent="0.25">
      <c r="B73" s="2">
        <v>42428</v>
      </c>
      <c r="C73" s="2" t="s">
        <v>86</v>
      </c>
      <c r="D73" t="s">
        <v>5</v>
      </c>
      <c r="E73" t="s">
        <v>66</v>
      </c>
      <c r="F73">
        <v>8</v>
      </c>
      <c r="G73">
        <v>0</v>
      </c>
      <c r="H73" s="5">
        <v>399452</v>
      </c>
      <c r="I73" s="6">
        <v>5545</v>
      </c>
      <c r="J73" s="7">
        <v>892260</v>
      </c>
      <c r="K73" s="6">
        <v>8112</v>
      </c>
    </row>
    <row r="74" spans="2:11" x14ac:dyDescent="0.25">
      <c r="B74" s="2">
        <v>42435</v>
      </c>
      <c r="C74" s="2" t="s">
        <v>87</v>
      </c>
      <c r="D74" t="s">
        <v>5</v>
      </c>
      <c r="E74" t="s">
        <v>66</v>
      </c>
      <c r="F74">
        <v>8</v>
      </c>
      <c r="G74">
        <v>0</v>
      </c>
      <c r="H74" s="5">
        <v>365048</v>
      </c>
      <c r="I74" s="6">
        <v>5574</v>
      </c>
      <c r="J74" s="7">
        <v>892260</v>
      </c>
      <c r="K74" s="6">
        <v>8112</v>
      </c>
    </row>
    <row r="75" spans="2:11" x14ac:dyDescent="0.25">
      <c r="B75" s="2">
        <v>42414</v>
      </c>
      <c r="C75" s="2" t="s">
        <v>86</v>
      </c>
      <c r="D75" t="s">
        <v>5</v>
      </c>
      <c r="E75" t="s">
        <v>66</v>
      </c>
      <c r="F75">
        <v>7</v>
      </c>
      <c r="G75">
        <v>0</v>
      </c>
      <c r="H75" s="5">
        <v>439753</v>
      </c>
      <c r="I75" s="6">
        <v>5655</v>
      </c>
      <c r="J75" s="7">
        <v>780727.5</v>
      </c>
      <c r="K75" s="6">
        <v>7098</v>
      </c>
    </row>
    <row r="76" spans="2:11" x14ac:dyDescent="0.25">
      <c r="B76" s="2">
        <v>42442</v>
      </c>
      <c r="C76" s="2" t="s">
        <v>87</v>
      </c>
      <c r="D76" t="s">
        <v>5</v>
      </c>
      <c r="E76" t="s">
        <v>66</v>
      </c>
      <c r="F76">
        <v>7</v>
      </c>
      <c r="G76">
        <v>0</v>
      </c>
      <c r="H76" s="5">
        <v>411984</v>
      </c>
      <c r="I76" s="6">
        <v>6519</v>
      </c>
      <c r="J76" s="7">
        <v>780727.5</v>
      </c>
      <c r="K76" s="6">
        <v>7098</v>
      </c>
    </row>
    <row r="77" spans="2:11" x14ac:dyDescent="0.25">
      <c r="B77" s="2">
        <v>42407</v>
      </c>
      <c r="C77" s="2" t="s">
        <v>86</v>
      </c>
      <c r="D77" t="s">
        <v>5</v>
      </c>
      <c r="E77" t="s">
        <v>66</v>
      </c>
      <c r="F77">
        <v>2</v>
      </c>
      <c r="G77">
        <v>0</v>
      </c>
      <c r="H77" s="5">
        <v>156916</v>
      </c>
      <c r="I77" s="6">
        <v>1865</v>
      </c>
      <c r="J77" s="7">
        <v>223065</v>
      </c>
      <c r="K77" s="6">
        <v>2028</v>
      </c>
    </row>
    <row r="78" spans="2:11" x14ac:dyDescent="0.25">
      <c r="B78" s="2">
        <v>42421</v>
      </c>
      <c r="C78" s="2" t="s">
        <v>86</v>
      </c>
      <c r="D78" t="s">
        <v>83</v>
      </c>
      <c r="E78" t="s">
        <v>41</v>
      </c>
      <c r="F78">
        <v>8</v>
      </c>
      <c r="G78">
        <v>0</v>
      </c>
      <c r="H78" s="5">
        <v>298616</v>
      </c>
      <c r="I78" s="6">
        <v>4935</v>
      </c>
      <c r="J78" s="7">
        <v>777608</v>
      </c>
      <c r="K78" s="6">
        <v>6176</v>
      </c>
    </row>
    <row r="79" spans="2:11" x14ac:dyDescent="0.25">
      <c r="B79" s="2">
        <v>42442</v>
      </c>
      <c r="C79" s="2" t="s">
        <v>87</v>
      </c>
      <c r="D79" t="s">
        <v>83</v>
      </c>
      <c r="E79" t="s">
        <v>41</v>
      </c>
      <c r="F79">
        <v>0</v>
      </c>
      <c r="G79">
        <v>8</v>
      </c>
      <c r="H79" s="5">
        <v>295800</v>
      </c>
      <c r="I79" s="6">
        <v>4083</v>
      </c>
      <c r="J79" s="7">
        <v>777608</v>
      </c>
      <c r="K79" s="6">
        <v>6176</v>
      </c>
    </row>
    <row r="80" spans="2:11" x14ac:dyDescent="0.25">
      <c r="B80" s="2">
        <v>42449</v>
      </c>
      <c r="C80" s="2" t="s">
        <v>87</v>
      </c>
      <c r="D80" t="s">
        <v>83</v>
      </c>
      <c r="E80" s="1" t="s">
        <v>41</v>
      </c>
      <c r="F80">
        <v>0</v>
      </c>
      <c r="G80">
        <v>8</v>
      </c>
      <c r="H80" s="5">
        <v>282706</v>
      </c>
      <c r="I80" s="6">
        <v>4217</v>
      </c>
      <c r="J80" s="7">
        <v>777608</v>
      </c>
      <c r="K80" s="6">
        <v>6176</v>
      </c>
    </row>
    <row r="81" spans="2:11" x14ac:dyDescent="0.25">
      <c r="B81" s="2">
        <v>42428</v>
      </c>
      <c r="C81" s="2" t="s">
        <v>86</v>
      </c>
      <c r="D81" t="s">
        <v>83</v>
      </c>
      <c r="E81" t="s">
        <v>41</v>
      </c>
      <c r="F81">
        <v>8</v>
      </c>
      <c r="G81">
        <v>0</v>
      </c>
      <c r="H81" s="5">
        <v>280732</v>
      </c>
      <c r="I81" s="6">
        <v>5074</v>
      </c>
      <c r="J81" s="7">
        <v>777608</v>
      </c>
      <c r="K81" s="6">
        <v>6176</v>
      </c>
    </row>
    <row r="82" spans="2:11" x14ac:dyDescent="0.25">
      <c r="B82" s="2">
        <v>42456</v>
      </c>
      <c r="C82" s="2" t="s">
        <v>87</v>
      </c>
      <c r="D82" t="s">
        <v>83</v>
      </c>
      <c r="E82" t="s">
        <v>41</v>
      </c>
      <c r="F82">
        <v>0</v>
      </c>
      <c r="G82">
        <v>8</v>
      </c>
      <c r="H82" s="5">
        <v>278658</v>
      </c>
      <c r="I82" s="6">
        <v>4583</v>
      </c>
      <c r="J82" s="7">
        <v>777608</v>
      </c>
      <c r="K82" s="6">
        <v>6176</v>
      </c>
    </row>
    <row r="83" spans="2:11" x14ac:dyDescent="0.25">
      <c r="B83" s="2">
        <v>42435</v>
      </c>
      <c r="C83" s="2" t="s">
        <v>87</v>
      </c>
      <c r="D83" t="s">
        <v>83</v>
      </c>
      <c r="E83" t="s">
        <v>41</v>
      </c>
      <c r="F83">
        <v>0</v>
      </c>
      <c r="G83">
        <v>8</v>
      </c>
      <c r="H83" s="5">
        <v>256454</v>
      </c>
      <c r="I83" s="6">
        <v>3901</v>
      </c>
      <c r="J83" s="7">
        <v>777608</v>
      </c>
      <c r="K83" s="6">
        <v>6176</v>
      </c>
    </row>
    <row r="84" spans="2:11" x14ac:dyDescent="0.25">
      <c r="B84" s="2">
        <v>42372</v>
      </c>
      <c r="C84" s="2" t="s">
        <v>85</v>
      </c>
      <c r="D84" t="s">
        <v>73</v>
      </c>
      <c r="E84" t="s">
        <v>41</v>
      </c>
      <c r="F84">
        <v>0</v>
      </c>
      <c r="G84">
        <v>8</v>
      </c>
      <c r="H84" s="5">
        <v>425669</v>
      </c>
      <c r="I84" s="6">
        <v>5836</v>
      </c>
      <c r="J84" s="7">
        <v>627360</v>
      </c>
      <c r="K84" s="6">
        <v>6176</v>
      </c>
    </row>
    <row r="85" spans="2:11" x14ac:dyDescent="0.25">
      <c r="B85" s="2">
        <v>42414</v>
      </c>
      <c r="C85" s="2" t="s">
        <v>86</v>
      </c>
      <c r="D85" t="s">
        <v>83</v>
      </c>
      <c r="E85" t="s">
        <v>41</v>
      </c>
      <c r="F85">
        <v>7</v>
      </c>
      <c r="G85">
        <v>0</v>
      </c>
      <c r="H85" s="5">
        <v>330298</v>
      </c>
      <c r="I85" s="6">
        <v>5200</v>
      </c>
      <c r="J85" s="7">
        <v>680407</v>
      </c>
      <c r="K85" s="6">
        <v>5404</v>
      </c>
    </row>
    <row r="86" spans="2:11" x14ac:dyDescent="0.25">
      <c r="B86" s="2">
        <v>42372</v>
      </c>
      <c r="C86" s="2" t="s">
        <v>85</v>
      </c>
      <c r="D86" t="s">
        <v>75</v>
      </c>
      <c r="E86" t="s">
        <v>48</v>
      </c>
      <c r="F86">
        <v>0</v>
      </c>
      <c r="G86">
        <v>8</v>
      </c>
      <c r="H86" s="5">
        <v>817415</v>
      </c>
      <c r="I86" s="6">
        <v>6806</v>
      </c>
      <c r="J86" s="7">
        <v>1247672</v>
      </c>
      <c r="K86" s="6">
        <v>9408</v>
      </c>
    </row>
    <row r="87" spans="2:11" x14ac:dyDescent="0.25">
      <c r="B87" s="2">
        <v>42414</v>
      </c>
      <c r="C87" s="2" t="s">
        <v>86</v>
      </c>
      <c r="D87" t="s">
        <v>75</v>
      </c>
      <c r="E87" t="s">
        <v>48</v>
      </c>
      <c r="F87">
        <v>0</v>
      </c>
      <c r="G87">
        <v>8</v>
      </c>
      <c r="H87" s="5">
        <v>784206</v>
      </c>
      <c r="I87" s="6">
        <v>7263</v>
      </c>
      <c r="J87" s="7">
        <v>1247672</v>
      </c>
      <c r="K87" s="6">
        <v>9408</v>
      </c>
    </row>
    <row r="88" spans="2:11" x14ac:dyDescent="0.25">
      <c r="B88" s="2">
        <v>42386</v>
      </c>
      <c r="C88" s="2" t="s">
        <v>85</v>
      </c>
      <c r="D88" t="s">
        <v>75</v>
      </c>
      <c r="E88" t="s">
        <v>48</v>
      </c>
      <c r="F88">
        <v>0</v>
      </c>
      <c r="G88">
        <v>8</v>
      </c>
      <c r="H88" s="5">
        <v>728263</v>
      </c>
      <c r="I88" s="6">
        <v>6854</v>
      </c>
      <c r="J88" s="7">
        <v>1247672</v>
      </c>
      <c r="K88" s="6">
        <v>9408</v>
      </c>
    </row>
    <row r="89" spans="2:11" x14ac:dyDescent="0.25">
      <c r="B89" s="2">
        <v>42407</v>
      </c>
      <c r="C89" s="2" t="s">
        <v>86</v>
      </c>
      <c r="D89" t="s">
        <v>75</v>
      </c>
      <c r="E89" t="s">
        <v>48</v>
      </c>
      <c r="F89">
        <v>0</v>
      </c>
      <c r="G89">
        <v>8</v>
      </c>
      <c r="H89" s="5">
        <v>707574</v>
      </c>
      <c r="I89" s="6">
        <v>7488</v>
      </c>
      <c r="J89" s="7">
        <v>1247672</v>
      </c>
      <c r="K89" s="6">
        <v>9408</v>
      </c>
    </row>
    <row r="90" spans="2:11" x14ac:dyDescent="0.25">
      <c r="B90" s="2">
        <v>42400</v>
      </c>
      <c r="C90" s="2" t="s">
        <v>85</v>
      </c>
      <c r="D90" t="s">
        <v>75</v>
      </c>
      <c r="E90" t="s">
        <v>48</v>
      </c>
      <c r="F90">
        <v>0</v>
      </c>
      <c r="G90">
        <v>8</v>
      </c>
      <c r="H90" s="5">
        <v>694020</v>
      </c>
      <c r="I90" s="6">
        <v>7488</v>
      </c>
      <c r="J90" s="7">
        <v>1247672</v>
      </c>
      <c r="K90" s="6">
        <v>9408</v>
      </c>
    </row>
    <row r="91" spans="2:11" x14ac:dyDescent="0.25">
      <c r="B91" s="2">
        <v>42379</v>
      </c>
      <c r="C91" s="2" t="s">
        <v>85</v>
      </c>
      <c r="D91" t="s">
        <v>75</v>
      </c>
      <c r="E91" t="s">
        <v>48</v>
      </c>
      <c r="F91">
        <v>0</v>
      </c>
      <c r="G91">
        <v>8</v>
      </c>
      <c r="H91" s="5">
        <v>668037</v>
      </c>
      <c r="I91" s="6">
        <v>6647</v>
      </c>
      <c r="J91" s="7">
        <v>1247672</v>
      </c>
      <c r="K91" s="6">
        <v>9408</v>
      </c>
    </row>
    <row r="92" spans="2:11" x14ac:dyDescent="0.25">
      <c r="B92" s="2">
        <v>42393</v>
      </c>
      <c r="C92" s="2" t="s">
        <v>85</v>
      </c>
      <c r="D92" t="s">
        <v>75</v>
      </c>
      <c r="E92" t="s">
        <v>48</v>
      </c>
      <c r="F92">
        <v>0</v>
      </c>
      <c r="G92">
        <v>6</v>
      </c>
      <c r="H92" s="5">
        <v>391901</v>
      </c>
      <c r="I92" s="6">
        <v>4513</v>
      </c>
      <c r="J92" s="7">
        <v>935754</v>
      </c>
      <c r="K92" s="6">
        <v>7056</v>
      </c>
    </row>
    <row r="93" spans="2:11" x14ac:dyDescent="0.25">
      <c r="B93" s="2">
        <v>42372</v>
      </c>
      <c r="C93" s="2" t="s">
        <v>85</v>
      </c>
      <c r="D93" t="s">
        <v>9</v>
      </c>
      <c r="E93" t="s">
        <v>37</v>
      </c>
      <c r="F93">
        <v>0</v>
      </c>
      <c r="G93">
        <v>9</v>
      </c>
      <c r="H93" s="5">
        <v>1725264</v>
      </c>
      <c r="I93" s="6">
        <v>14408</v>
      </c>
      <c r="J93" s="7">
        <v>1747005.75</v>
      </c>
      <c r="K93" s="6">
        <v>15363</v>
      </c>
    </row>
    <row r="94" spans="2:11" x14ac:dyDescent="0.25">
      <c r="B94" s="2">
        <v>42456</v>
      </c>
      <c r="C94" s="2" t="s">
        <v>87</v>
      </c>
      <c r="D94" t="s">
        <v>9</v>
      </c>
      <c r="E94" t="s">
        <v>37</v>
      </c>
      <c r="F94">
        <v>0</v>
      </c>
      <c r="G94">
        <v>8</v>
      </c>
      <c r="H94" s="5">
        <v>1126634</v>
      </c>
      <c r="I94" s="6">
        <v>11201</v>
      </c>
      <c r="J94" s="7">
        <v>1552894</v>
      </c>
      <c r="K94" s="6">
        <v>13656</v>
      </c>
    </row>
    <row r="95" spans="2:11" x14ac:dyDescent="0.25">
      <c r="B95" s="2">
        <v>42386</v>
      </c>
      <c r="C95" s="2" t="s">
        <v>85</v>
      </c>
      <c r="D95" t="s">
        <v>9</v>
      </c>
      <c r="E95" t="s">
        <v>37</v>
      </c>
      <c r="F95">
        <v>0</v>
      </c>
      <c r="G95">
        <v>8</v>
      </c>
      <c r="H95" s="5">
        <v>1112364</v>
      </c>
      <c r="I95" s="6">
        <v>11945</v>
      </c>
      <c r="J95" s="7">
        <v>1552894</v>
      </c>
      <c r="K95" s="6">
        <v>13656</v>
      </c>
    </row>
    <row r="96" spans="2:11" x14ac:dyDescent="0.25">
      <c r="B96" s="2">
        <v>42379</v>
      </c>
      <c r="C96" s="2" t="s">
        <v>85</v>
      </c>
      <c r="D96" t="s">
        <v>9</v>
      </c>
      <c r="E96" t="s">
        <v>37</v>
      </c>
      <c r="F96">
        <v>0</v>
      </c>
      <c r="G96">
        <v>8</v>
      </c>
      <c r="H96" s="5">
        <v>1051184</v>
      </c>
      <c r="I96" s="6">
        <v>11728</v>
      </c>
      <c r="J96" s="7">
        <v>1552894</v>
      </c>
      <c r="K96" s="6">
        <v>13656</v>
      </c>
    </row>
    <row r="97" spans="2:11" x14ac:dyDescent="0.25">
      <c r="B97" s="2">
        <v>42414</v>
      </c>
      <c r="C97" s="2" t="s">
        <v>86</v>
      </c>
      <c r="D97" t="s">
        <v>9</v>
      </c>
      <c r="E97" t="s">
        <v>37</v>
      </c>
      <c r="F97">
        <v>0</v>
      </c>
      <c r="G97">
        <v>8</v>
      </c>
      <c r="H97" s="5">
        <v>1040265</v>
      </c>
      <c r="I97" s="6">
        <v>11361</v>
      </c>
      <c r="J97" s="7">
        <v>1552894</v>
      </c>
      <c r="K97" s="6">
        <v>13656</v>
      </c>
    </row>
    <row r="98" spans="2:11" x14ac:dyDescent="0.25">
      <c r="B98" s="2">
        <v>42400</v>
      </c>
      <c r="C98" s="2" t="s">
        <v>85</v>
      </c>
      <c r="D98" t="s">
        <v>9</v>
      </c>
      <c r="E98" t="s">
        <v>37</v>
      </c>
      <c r="F98">
        <v>0</v>
      </c>
      <c r="G98">
        <v>8</v>
      </c>
      <c r="H98" s="5">
        <v>1039910</v>
      </c>
      <c r="I98" s="6">
        <v>11797</v>
      </c>
      <c r="J98" s="7">
        <v>1552894</v>
      </c>
      <c r="K98" s="6">
        <v>13656</v>
      </c>
    </row>
    <row r="99" spans="2:11" x14ac:dyDescent="0.25">
      <c r="B99" s="2">
        <v>42421</v>
      </c>
      <c r="C99" s="2" t="s">
        <v>86</v>
      </c>
      <c r="D99" t="s">
        <v>9</v>
      </c>
      <c r="E99" t="s">
        <v>37</v>
      </c>
      <c r="F99">
        <v>0</v>
      </c>
      <c r="G99">
        <v>8</v>
      </c>
      <c r="H99" s="5">
        <v>977198</v>
      </c>
      <c r="I99" s="6">
        <v>10873</v>
      </c>
      <c r="J99" s="7">
        <v>1552894</v>
      </c>
      <c r="K99" s="6">
        <v>13656</v>
      </c>
    </row>
    <row r="100" spans="2:11" x14ac:dyDescent="0.25">
      <c r="B100" s="2">
        <v>42449</v>
      </c>
      <c r="C100" s="2" t="s">
        <v>87</v>
      </c>
      <c r="D100" t="s">
        <v>9</v>
      </c>
      <c r="E100" s="1" t="s">
        <v>37</v>
      </c>
      <c r="F100">
        <v>0</v>
      </c>
      <c r="G100">
        <v>8</v>
      </c>
      <c r="H100" s="5">
        <v>961474</v>
      </c>
      <c r="I100" s="6">
        <v>10987</v>
      </c>
      <c r="J100" s="7">
        <v>1552894</v>
      </c>
      <c r="K100" s="6">
        <v>13656</v>
      </c>
    </row>
    <row r="101" spans="2:11" x14ac:dyDescent="0.25">
      <c r="B101" s="2">
        <v>42407</v>
      </c>
      <c r="C101" s="2" t="s">
        <v>86</v>
      </c>
      <c r="D101" t="s">
        <v>9</v>
      </c>
      <c r="E101" t="s">
        <v>37</v>
      </c>
      <c r="F101">
        <v>0</v>
      </c>
      <c r="G101">
        <v>8</v>
      </c>
      <c r="H101" s="5">
        <v>936466</v>
      </c>
      <c r="I101" s="6">
        <v>10804</v>
      </c>
      <c r="J101" s="7">
        <v>1552894</v>
      </c>
      <c r="K101" s="6">
        <v>13656</v>
      </c>
    </row>
    <row r="102" spans="2:11" x14ac:dyDescent="0.25">
      <c r="B102" s="2">
        <v>42442</v>
      </c>
      <c r="C102" s="2" t="s">
        <v>87</v>
      </c>
      <c r="D102" t="s">
        <v>9</v>
      </c>
      <c r="E102" t="s">
        <v>37</v>
      </c>
      <c r="F102">
        <v>0</v>
      </c>
      <c r="G102">
        <v>8</v>
      </c>
      <c r="H102" s="5">
        <v>888243</v>
      </c>
      <c r="I102" s="6">
        <v>10125</v>
      </c>
      <c r="J102" s="7">
        <v>1552894</v>
      </c>
      <c r="K102" s="6">
        <v>13656</v>
      </c>
    </row>
    <row r="103" spans="2:11" x14ac:dyDescent="0.25">
      <c r="B103" s="2">
        <v>42435</v>
      </c>
      <c r="C103" s="2" t="s">
        <v>87</v>
      </c>
      <c r="D103" t="s">
        <v>9</v>
      </c>
      <c r="E103" t="s">
        <v>37</v>
      </c>
      <c r="F103">
        <v>0</v>
      </c>
      <c r="G103">
        <v>8</v>
      </c>
      <c r="H103" s="5">
        <v>801154</v>
      </c>
      <c r="I103" s="6">
        <v>9317</v>
      </c>
      <c r="J103" s="7">
        <v>1552894</v>
      </c>
      <c r="K103" s="6">
        <v>13656</v>
      </c>
    </row>
    <row r="104" spans="2:11" x14ac:dyDescent="0.25">
      <c r="B104" s="2">
        <v>42428</v>
      </c>
      <c r="C104" s="2" t="s">
        <v>86</v>
      </c>
      <c r="D104" t="s">
        <v>9</v>
      </c>
      <c r="E104" t="s">
        <v>37</v>
      </c>
      <c r="F104">
        <v>0</v>
      </c>
      <c r="G104">
        <v>8</v>
      </c>
      <c r="H104" s="5">
        <v>773083</v>
      </c>
      <c r="I104" s="6">
        <v>8816</v>
      </c>
      <c r="J104" s="7">
        <v>1552894</v>
      </c>
      <c r="K104" s="6">
        <v>13656</v>
      </c>
    </row>
    <row r="105" spans="2:11" x14ac:dyDescent="0.25">
      <c r="B105" s="2">
        <v>42393</v>
      </c>
      <c r="C105" s="2" t="s">
        <v>85</v>
      </c>
      <c r="D105" t="s">
        <v>9</v>
      </c>
      <c r="E105" t="s">
        <v>37</v>
      </c>
      <c r="F105">
        <v>0</v>
      </c>
      <c r="G105">
        <v>6</v>
      </c>
      <c r="H105" s="5">
        <v>657219</v>
      </c>
      <c r="I105" s="6">
        <v>8093</v>
      </c>
      <c r="J105" s="7">
        <v>1164670.5</v>
      </c>
      <c r="K105" s="6">
        <v>10242</v>
      </c>
    </row>
    <row r="106" spans="2:11" x14ac:dyDescent="0.25">
      <c r="B106" s="2">
        <v>42372</v>
      </c>
      <c r="C106" s="2" t="s">
        <v>85</v>
      </c>
      <c r="D106" t="s">
        <v>80</v>
      </c>
      <c r="E106" t="s">
        <v>54</v>
      </c>
      <c r="F106">
        <v>0</v>
      </c>
      <c r="G106">
        <v>9</v>
      </c>
      <c r="H106" s="5">
        <v>688989</v>
      </c>
      <c r="I106" s="6">
        <v>8017</v>
      </c>
      <c r="J106" s="7">
        <v>1129050</v>
      </c>
      <c r="K106" s="6">
        <v>9234</v>
      </c>
    </row>
    <row r="107" spans="2:11" x14ac:dyDescent="0.25">
      <c r="B107" s="2">
        <v>42379</v>
      </c>
      <c r="C107" s="2" t="s">
        <v>85</v>
      </c>
      <c r="D107" t="s">
        <v>80</v>
      </c>
      <c r="E107" t="s">
        <v>54</v>
      </c>
      <c r="F107">
        <v>0</v>
      </c>
      <c r="G107">
        <v>8</v>
      </c>
      <c r="H107" s="5">
        <v>618339</v>
      </c>
      <c r="I107" s="6">
        <v>7609</v>
      </c>
      <c r="J107" s="7">
        <v>1003600</v>
      </c>
      <c r="K107" s="6">
        <v>8208</v>
      </c>
    </row>
    <row r="108" spans="2:11" x14ac:dyDescent="0.25">
      <c r="B108" s="2">
        <v>42386</v>
      </c>
      <c r="C108" s="2" t="s">
        <v>85</v>
      </c>
      <c r="D108" t="s">
        <v>80</v>
      </c>
      <c r="E108" t="s">
        <v>54</v>
      </c>
      <c r="F108">
        <v>0</v>
      </c>
      <c r="G108">
        <v>8</v>
      </c>
      <c r="H108" s="5">
        <v>604880</v>
      </c>
      <c r="I108" s="6">
        <v>7624</v>
      </c>
      <c r="J108" s="7">
        <v>1003600</v>
      </c>
      <c r="K108" s="6">
        <v>8208</v>
      </c>
    </row>
    <row r="109" spans="2:11" x14ac:dyDescent="0.25">
      <c r="B109" s="2">
        <v>42393</v>
      </c>
      <c r="C109" s="2" t="s">
        <v>85</v>
      </c>
      <c r="D109" t="s">
        <v>80</v>
      </c>
      <c r="E109" t="s">
        <v>54</v>
      </c>
      <c r="F109">
        <v>0</v>
      </c>
      <c r="G109">
        <v>6</v>
      </c>
      <c r="H109" s="5">
        <v>545145</v>
      </c>
      <c r="I109" s="6">
        <v>6035</v>
      </c>
      <c r="J109" s="7">
        <v>752700</v>
      </c>
      <c r="K109" s="6">
        <v>6156</v>
      </c>
    </row>
    <row r="110" spans="2:11" x14ac:dyDescent="0.25">
      <c r="B110" s="2">
        <v>42372</v>
      </c>
      <c r="C110" s="2" t="s">
        <v>85</v>
      </c>
      <c r="D110" t="s">
        <v>11</v>
      </c>
      <c r="E110" t="s">
        <v>39</v>
      </c>
      <c r="F110">
        <v>0</v>
      </c>
      <c r="G110">
        <v>8</v>
      </c>
      <c r="H110" s="5">
        <v>717261</v>
      </c>
      <c r="I110" s="6">
        <v>5642</v>
      </c>
      <c r="J110" s="7">
        <v>794880</v>
      </c>
      <c r="K110" s="6">
        <v>5920</v>
      </c>
    </row>
    <row r="111" spans="2:11" x14ac:dyDescent="0.25">
      <c r="B111" s="2">
        <v>42386</v>
      </c>
      <c r="C111" s="2" t="s">
        <v>85</v>
      </c>
      <c r="D111" t="s">
        <v>11</v>
      </c>
      <c r="E111" t="s">
        <v>39</v>
      </c>
      <c r="F111">
        <v>0</v>
      </c>
      <c r="G111">
        <v>8</v>
      </c>
      <c r="H111" s="5">
        <v>603057</v>
      </c>
      <c r="I111" s="6">
        <v>5798</v>
      </c>
      <c r="J111" s="7">
        <v>794880</v>
      </c>
      <c r="K111" s="6">
        <v>5920</v>
      </c>
    </row>
    <row r="112" spans="2:11" x14ac:dyDescent="0.25">
      <c r="B112" s="2">
        <v>42379</v>
      </c>
      <c r="C112" s="2" t="s">
        <v>85</v>
      </c>
      <c r="D112" t="s">
        <v>11</v>
      </c>
      <c r="E112" t="s">
        <v>39</v>
      </c>
      <c r="F112">
        <v>0</v>
      </c>
      <c r="G112">
        <v>8</v>
      </c>
      <c r="H112" s="5">
        <v>535525</v>
      </c>
      <c r="I112" s="6">
        <v>5656</v>
      </c>
      <c r="J112" s="7">
        <v>794880</v>
      </c>
      <c r="K112" s="6">
        <v>5920</v>
      </c>
    </row>
    <row r="113" spans="2:11" x14ac:dyDescent="0.25">
      <c r="B113" s="2">
        <v>42456</v>
      </c>
      <c r="C113" s="2" t="s">
        <v>87</v>
      </c>
      <c r="D113" t="s">
        <v>11</v>
      </c>
      <c r="E113" t="s">
        <v>39</v>
      </c>
      <c r="F113">
        <v>0</v>
      </c>
      <c r="G113">
        <v>8</v>
      </c>
      <c r="H113" s="5">
        <v>520363</v>
      </c>
      <c r="I113" s="6">
        <v>5672</v>
      </c>
      <c r="J113" s="7">
        <v>794880</v>
      </c>
      <c r="K113" s="6">
        <v>5920</v>
      </c>
    </row>
    <row r="114" spans="2:11" x14ac:dyDescent="0.25">
      <c r="B114" s="2">
        <v>42449</v>
      </c>
      <c r="C114" s="2" t="s">
        <v>87</v>
      </c>
      <c r="D114" t="s">
        <v>11</v>
      </c>
      <c r="E114" s="1" t="s">
        <v>39</v>
      </c>
      <c r="F114">
        <v>0</v>
      </c>
      <c r="G114">
        <v>8</v>
      </c>
      <c r="H114" s="5">
        <v>504606</v>
      </c>
      <c r="I114" s="6">
        <v>5608</v>
      </c>
      <c r="J114" s="7">
        <v>794880</v>
      </c>
      <c r="K114" s="6">
        <v>5920</v>
      </c>
    </row>
    <row r="115" spans="2:11" x14ac:dyDescent="0.25">
      <c r="B115" s="2">
        <v>42414</v>
      </c>
      <c r="C115" s="2" t="s">
        <v>86</v>
      </c>
      <c r="D115" t="s">
        <v>11</v>
      </c>
      <c r="E115" t="s">
        <v>39</v>
      </c>
      <c r="F115">
        <v>0</v>
      </c>
      <c r="G115">
        <v>8</v>
      </c>
      <c r="H115" s="5">
        <v>503402</v>
      </c>
      <c r="I115" s="6">
        <v>5489</v>
      </c>
      <c r="J115" s="7">
        <v>794880</v>
      </c>
      <c r="K115" s="6">
        <v>5920</v>
      </c>
    </row>
    <row r="116" spans="2:11" x14ac:dyDescent="0.25">
      <c r="B116" s="2">
        <v>42400</v>
      </c>
      <c r="C116" s="2" t="s">
        <v>85</v>
      </c>
      <c r="D116" t="s">
        <v>11</v>
      </c>
      <c r="E116" t="s">
        <v>39</v>
      </c>
      <c r="F116">
        <v>0</v>
      </c>
      <c r="G116">
        <v>8</v>
      </c>
      <c r="H116" s="5">
        <v>488273</v>
      </c>
      <c r="I116" s="6">
        <v>5221</v>
      </c>
      <c r="J116" s="7">
        <v>794880</v>
      </c>
      <c r="K116" s="6">
        <v>5920</v>
      </c>
    </row>
    <row r="117" spans="2:11" x14ac:dyDescent="0.25">
      <c r="B117" s="2">
        <v>42442</v>
      </c>
      <c r="C117" s="2" t="s">
        <v>87</v>
      </c>
      <c r="D117" t="s">
        <v>11</v>
      </c>
      <c r="E117" t="s">
        <v>39</v>
      </c>
      <c r="F117">
        <v>0</v>
      </c>
      <c r="G117">
        <v>8</v>
      </c>
      <c r="H117" s="5">
        <v>466331</v>
      </c>
      <c r="I117" s="6">
        <v>5371</v>
      </c>
      <c r="J117" s="7">
        <v>794880</v>
      </c>
      <c r="K117" s="6">
        <v>5920</v>
      </c>
    </row>
    <row r="118" spans="2:11" x14ac:dyDescent="0.25">
      <c r="B118" s="2">
        <v>42421</v>
      </c>
      <c r="C118" s="2" t="s">
        <v>86</v>
      </c>
      <c r="D118" t="s">
        <v>11</v>
      </c>
      <c r="E118" t="s">
        <v>39</v>
      </c>
      <c r="F118">
        <v>0</v>
      </c>
      <c r="G118">
        <v>8</v>
      </c>
      <c r="H118" s="5">
        <v>461437</v>
      </c>
      <c r="I118" s="6">
        <v>5412</v>
      </c>
      <c r="J118" s="7">
        <v>794880</v>
      </c>
      <c r="K118" s="6">
        <v>5920</v>
      </c>
    </row>
    <row r="119" spans="2:11" x14ac:dyDescent="0.25">
      <c r="B119" s="2">
        <v>42407</v>
      </c>
      <c r="C119" s="2" t="s">
        <v>86</v>
      </c>
      <c r="D119" t="s">
        <v>11</v>
      </c>
      <c r="E119" t="s">
        <v>39</v>
      </c>
      <c r="F119">
        <v>0</v>
      </c>
      <c r="G119">
        <v>8</v>
      </c>
      <c r="H119" s="5">
        <v>432296</v>
      </c>
      <c r="I119" s="6">
        <v>5011</v>
      </c>
      <c r="J119" s="7">
        <v>794880</v>
      </c>
      <c r="K119" s="6">
        <v>5920</v>
      </c>
    </row>
    <row r="120" spans="2:11" x14ac:dyDescent="0.25">
      <c r="B120" s="2">
        <v>42428</v>
      </c>
      <c r="C120" s="2" t="s">
        <v>86</v>
      </c>
      <c r="D120" t="s">
        <v>11</v>
      </c>
      <c r="E120" t="s">
        <v>39</v>
      </c>
      <c r="F120">
        <v>0</v>
      </c>
      <c r="G120">
        <v>8</v>
      </c>
      <c r="H120" s="5">
        <v>386312</v>
      </c>
      <c r="I120" s="6">
        <v>4922</v>
      </c>
      <c r="J120" s="7">
        <v>794880</v>
      </c>
      <c r="K120" s="6">
        <v>5920</v>
      </c>
    </row>
    <row r="121" spans="2:11" x14ac:dyDescent="0.25">
      <c r="B121" s="2">
        <v>42435</v>
      </c>
      <c r="C121" s="2" t="s">
        <v>87</v>
      </c>
      <c r="D121" t="s">
        <v>11</v>
      </c>
      <c r="E121" t="s">
        <v>39</v>
      </c>
      <c r="F121">
        <v>0</v>
      </c>
      <c r="G121">
        <v>8</v>
      </c>
      <c r="H121" s="5">
        <v>380213</v>
      </c>
      <c r="I121" s="6">
        <v>4810</v>
      </c>
      <c r="J121" s="7">
        <v>794880</v>
      </c>
      <c r="K121" s="6">
        <v>5920</v>
      </c>
    </row>
    <row r="122" spans="2:11" x14ac:dyDescent="0.25">
      <c r="B122" s="2">
        <v>42393</v>
      </c>
      <c r="C122" s="2" t="s">
        <v>85</v>
      </c>
      <c r="D122" t="s">
        <v>11</v>
      </c>
      <c r="E122" t="s">
        <v>39</v>
      </c>
      <c r="F122">
        <v>0</v>
      </c>
      <c r="G122">
        <v>6</v>
      </c>
      <c r="H122" s="5">
        <v>340120</v>
      </c>
      <c r="I122" s="6">
        <v>3799</v>
      </c>
      <c r="J122" s="7">
        <v>596160</v>
      </c>
      <c r="K122" s="6">
        <v>4440</v>
      </c>
    </row>
    <row r="123" spans="2:11" x14ac:dyDescent="0.25">
      <c r="B123" s="2">
        <v>42372</v>
      </c>
      <c r="C123" s="2" t="s">
        <v>85</v>
      </c>
      <c r="D123" t="s">
        <v>77</v>
      </c>
      <c r="E123" t="s">
        <v>55</v>
      </c>
      <c r="F123">
        <v>0</v>
      </c>
      <c r="G123">
        <v>9</v>
      </c>
      <c r="H123" s="5">
        <v>391703</v>
      </c>
      <c r="I123" s="6">
        <v>6950</v>
      </c>
      <c r="J123" s="7">
        <v>1030210</v>
      </c>
      <c r="K123" s="6">
        <v>9639</v>
      </c>
    </row>
    <row r="124" spans="2:11" x14ac:dyDescent="0.25">
      <c r="B124" s="2">
        <v>42372</v>
      </c>
      <c r="C124" s="2" t="s">
        <v>85</v>
      </c>
      <c r="D124" t="s">
        <v>138</v>
      </c>
      <c r="E124" t="s">
        <v>58</v>
      </c>
      <c r="F124">
        <v>0</v>
      </c>
      <c r="G124">
        <v>8</v>
      </c>
      <c r="H124" s="5">
        <v>789908</v>
      </c>
      <c r="I124" s="6">
        <v>7564</v>
      </c>
      <c r="J124" s="7">
        <v>857318</v>
      </c>
      <c r="K124" s="6">
        <v>8144</v>
      </c>
    </row>
    <row r="125" spans="2:11" x14ac:dyDescent="0.25">
      <c r="B125" s="2">
        <v>42386</v>
      </c>
      <c r="C125" s="2" t="s">
        <v>85</v>
      </c>
      <c r="D125" t="s">
        <v>138</v>
      </c>
      <c r="E125" t="s">
        <v>58</v>
      </c>
      <c r="F125">
        <v>0</v>
      </c>
      <c r="G125">
        <v>8</v>
      </c>
      <c r="H125" s="5">
        <v>564797</v>
      </c>
      <c r="I125" s="6">
        <v>6664</v>
      </c>
      <c r="J125" s="7">
        <v>857318</v>
      </c>
      <c r="K125" s="6">
        <v>8144</v>
      </c>
    </row>
    <row r="126" spans="2:11" x14ac:dyDescent="0.25">
      <c r="B126" s="2">
        <v>42456</v>
      </c>
      <c r="C126" s="2" t="s">
        <v>87</v>
      </c>
      <c r="D126" t="s">
        <v>138</v>
      </c>
      <c r="E126" t="s">
        <v>58</v>
      </c>
      <c r="F126">
        <v>0</v>
      </c>
      <c r="G126">
        <v>8</v>
      </c>
      <c r="H126" s="5">
        <v>554597</v>
      </c>
      <c r="I126" s="6">
        <v>7430</v>
      </c>
      <c r="J126" s="7">
        <v>857318</v>
      </c>
      <c r="K126" s="6">
        <v>8144</v>
      </c>
    </row>
    <row r="127" spans="2:11" x14ac:dyDescent="0.25">
      <c r="B127" s="2">
        <v>42379</v>
      </c>
      <c r="C127" s="2" t="s">
        <v>85</v>
      </c>
      <c r="D127" t="s">
        <v>138</v>
      </c>
      <c r="E127" t="s">
        <v>58</v>
      </c>
      <c r="F127">
        <v>0</v>
      </c>
      <c r="G127">
        <v>8</v>
      </c>
      <c r="H127" s="5">
        <v>554435</v>
      </c>
      <c r="I127" s="6">
        <v>6780</v>
      </c>
      <c r="J127" s="7">
        <v>857318</v>
      </c>
      <c r="K127" s="6">
        <v>8144</v>
      </c>
    </row>
    <row r="128" spans="2:11" x14ac:dyDescent="0.25">
      <c r="B128" s="2">
        <v>42449</v>
      </c>
      <c r="C128" s="2" t="s">
        <v>87</v>
      </c>
      <c r="D128" t="s">
        <v>138</v>
      </c>
      <c r="E128" s="1" t="s">
        <v>58</v>
      </c>
      <c r="F128">
        <v>0</v>
      </c>
      <c r="G128">
        <v>8</v>
      </c>
      <c r="H128" s="5">
        <v>529468</v>
      </c>
      <c r="I128" s="6">
        <v>6812</v>
      </c>
      <c r="J128" s="7">
        <v>857318</v>
      </c>
      <c r="K128" s="6">
        <v>8144</v>
      </c>
    </row>
    <row r="129" spans="2:11" x14ac:dyDescent="0.25">
      <c r="B129" s="2">
        <v>42414</v>
      </c>
      <c r="C129" s="2" t="s">
        <v>86</v>
      </c>
      <c r="D129" t="s">
        <v>138</v>
      </c>
      <c r="E129" t="s">
        <v>58</v>
      </c>
      <c r="F129">
        <v>0</v>
      </c>
      <c r="G129">
        <v>8</v>
      </c>
      <c r="H129" s="5">
        <v>516341</v>
      </c>
      <c r="I129" s="6">
        <v>6153</v>
      </c>
      <c r="J129" s="7">
        <v>857318</v>
      </c>
      <c r="K129" s="6">
        <v>8144</v>
      </c>
    </row>
    <row r="130" spans="2:11" x14ac:dyDescent="0.25">
      <c r="B130" s="2">
        <v>42400</v>
      </c>
      <c r="C130" s="2" t="s">
        <v>85</v>
      </c>
      <c r="D130" t="s">
        <v>138</v>
      </c>
      <c r="E130" t="s">
        <v>58</v>
      </c>
      <c r="F130">
        <v>0</v>
      </c>
      <c r="G130">
        <v>8</v>
      </c>
      <c r="H130" s="5">
        <v>509779</v>
      </c>
      <c r="I130" s="6">
        <v>7126</v>
      </c>
      <c r="J130" s="7">
        <v>857318</v>
      </c>
      <c r="K130" s="6">
        <v>8144</v>
      </c>
    </row>
    <row r="131" spans="2:11" x14ac:dyDescent="0.25">
      <c r="B131" s="2">
        <v>42421</v>
      </c>
      <c r="C131" s="2" t="s">
        <v>86</v>
      </c>
      <c r="D131" t="s">
        <v>138</v>
      </c>
      <c r="E131" t="s">
        <v>58</v>
      </c>
      <c r="F131">
        <v>0</v>
      </c>
      <c r="G131">
        <v>8</v>
      </c>
      <c r="H131" s="5">
        <v>508935</v>
      </c>
      <c r="I131" s="6">
        <v>6515</v>
      </c>
      <c r="J131" s="7">
        <v>857318</v>
      </c>
      <c r="K131" s="6">
        <v>8144</v>
      </c>
    </row>
    <row r="132" spans="2:11" x14ac:dyDescent="0.25">
      <c r="B132" s="2">
        <v>42407</v>
      </c>
      <c r="C132" s="2" t="s">
        <v>86</v>
      </c>
      <c r="D132" t="s">
        <v>138</v>
      </c>
      <c r="E132" t="s">
        <v>58</v>
      </c>
      <c r="F132">
        <v>0</v>
      </c>
      <c r="G132">
        <v>8</v>
      </c>
      <c r="H132" s="5">
        <v>451765</v>
      </c>
      <c r="I132" s="6">
        <v>6326</v>
      </c>
      <c r="J132" s="7">
        <v>857318</v>
      </c>
      <c r="K132" s="6">
        <v>8144</v>
      </c>
    </row>
    <row r="133" spans="2:11" x14ac:dyDescent="0.25">
      <c r="B133" s="2">
        <v>42442</v>
      </c>
      <c r="C133" s="2" t="s">
        <v>87</v>
      </c>
      <c r="D133" t="s">
        <v>138</v>
      </c>
      <c r="E133" t="s">
        <v>58</v>
      </c>
      <c r="F133">
        <v>0</v>
      </c>
      <c r="G133">
        <v>8</v>
      </c>
      <c r="H133" s="5">
        <v>444027</v>
      </c>
      <c r="I133" s="6">
        <v>5791</v>
      </c>
      <c r="J133" s="7">
        <v>857318</v>
      </c>
      <c r="K133" s="6">
        <v>8144</v>
      </c>
    </row>
    <row r="134" spans="2:11" x14ac:dyDescent="0.25">
      <c r="B134" s="2">
        <v>42435</v>
      </c>
      <c r="C134" s="2" t="s">
        <v>87</v>
      </c>
      <c r="D134" t="s">
        <v>138</v>
      </c>
      <c r="E134" t="s">
        <v>58</v>
      </c>
      <c r="F134">
        <v>0</v>
      </c>
      <c r="G134">
        <v>8</v>
      </c>
      <c r="H134" s="5">
        <v>400960</v>
      </c>
      <c r="I134" s="6">
        <v>5171</v>
      </c>
      <c r="J134" s="7">
        <v>857318</v>
      </c>
      <c r="K134" s="6">
        <v>8144</v>
      </c>
    </row>
    <row r="135" spans="2:11" x14ac:dyDescent="0.25">
      <c r="B135" s="2">
        <v>42428</v>
      </c>
      <c r="C135" s="2" t="s">
        <v>86</v>
      </c>
      <c r="D135" t="s">
        <v>138</v>
      </c>
      <c r="E135" t="s">
        <v>58</v>
      </c>
      <c r="F135">
        <v>0</v>
      </c>
      <c r="G135">
        <v>8</v>
      </c>
      <c r="H135" s="5">
        <v>392453</v>
      </c>
      <c r="I135" s="6">
        <v>5215</v>
      </c>
      <c r="J135" s="7">
        <v>857318</v>
      </c>
      <c r="K135" s="6">
        <v>8144</v>
      </c>
    </row>
    <row r="136" spans="2:11" x14ac:dyDescent="0.25">
      <c r="B136" s="2">
        <v>42393</v>
      </c>
      <c r="C136" s="2" t="s">
        <v>85</v>
      </c>
      <c r="D136" t="s">
        <v>138</v>
      </c>
      <c r="E136" t="s">
        <v>58</v>
      </c>
      <c r="F136">
        <v>0</v>
      </c>
      <c r="G136">
        <v>6</v>
      </c>
      <c r="H136" s="5">
        <v>344769</v>
      </c>
      <c r="I136" s="6">
        <v>5277</v>
      </c>
      <c r="J136" s="7">
        <v>642988.5</v>
      </c>
      <c r="K136" s="6">
        <v>6108</v>
      </c>
    </row>
    <row r="137" spans="2:11" x14ac:dyDescent="0.25">
      <c r="B137" s="2">
        <v>42372</v>
      </c>
      <c r="C137" s="2" t="s">
        <v>85</v>
      </c>
      <c r="D137" t="s">
        <v>20</v>
      </c>
      <c r="E137" t="s">
        <v>56</v>
      </c>
      <c r="F137">
        <v>0</v>
      </c>
      <c r="G137">
        <v>9</v>
      </c>
      <c r="H137" s="5">
        <v>2024551</v>
      </c>
      <c r="I137" s="6">
        <v>9846</v>
      </c>
      <c r="J137" s="7">
        <v>1548738</v>
      </c>
      <c r="K137" s="6">
        <v>9846</v>
      </c>
    </row>
    <row r="138" spans="2:11" x14ac:dyDescent="0.25">
      <c r="B138" s="2">
        <v>42386</v>
      </c>
      <c r="C138" s="2" t="s">
        <v>85</v>
      </c>
      <c r="D138" t="s">
        <v>20</v>
      </c>
      <c r="E138" t="s">
        <v>56</v>
      </c>
      <c r="F138">
        <v>0</v>
      </c>
      <c r="G138">
        <v>8</v>
      </c>
      <c r="H138" s="5">
        <v>1496509</v>
      </c>
      <c r="I138" s="6">
        <v>8734</v>
      </c>
      <c r="J138" s="7">
        <v>1376656</v>
      </c>
      <c r="K138" s="6">
        <v>8752</v>
      </c>
    </row>
    <row r="139" spans="2:11" x14ac:dyDescent="0.25">
      <c r="B139" s="2">
        <v>42379</v>
      </c>
      <c r="C139" s="2" t="s">
        <v>85</v>
      </c>
      <c r="D139" t="s">
        <v>20</v>
      </c>
      <c r="E139" t="s">
        <v>56</v>
      </c>
      <c r="F139">
        <v>0</v>
      </c>
      <c r="G139">
        <v>8</v>
      </c>
      <c r="H139" s="5">
        <v>1492963</v>
      </c>
      <c r="I139" s="6">
        <v>8719</v>
      </c>
      <c r="J139" s="7">
        <v>1376656</v>
      </c>
      <c r="K139" s="6">
        <v>8752</v>
      </c>
    </row>
    <row r="140" spans="2:11" x14ac:dyDescent="0.25">
      <c r="B140" s="2">
        <v>42414</v>
      </c>
      <c r="C140" s="2" t="s">
        <v>86</v>
      </c>
      <c r="D140" t="s">
        <v>20</v>
      </c>
      <c r="E140" t="s">
        <v>56</v>
      </c>
      <c r="F140">
        <v>0</v>
      </c>
      <c r="G140">
        <v>8</v>
      </c>
      <c r="H140" s="5">
        <v>1472569</v>
      </c>
      <c r="I140" s="6">
        <v>8680</v>
      </c>
      <c r="J140" s="7">
        <v>1376656</v>
      </c>
      <c r="K140" s="6">
        <v>8752</v>
      </c>
    </row>
    <row r="141" spans="2:11" x14ac:dyDescent="0.25">
      <c r="B141" s="2">
        <v>42456</v>
      </c>
      <c r="C141" s="2" t="s">
        <v>87</v>
      </c>
      <c r="D141" t="s">
        <v>20</v>
      </c>
      <c r="E141" t="s">
        <v>56</v>
      </c>
      <c r="F141">
        <v>0</v>
      </c>
      <c r="G141">
        <v>8</v>
      </c>
      <c r="H141" s="5">
        <v>1414631</v>
      </c>
      <c r="I141" s="6">
        <v>8751</v>
      </c>
      <c r="J141" s="7">
        <v>1376656</v>
      </c>
      <c r="K141" s="6">
        <v>8752</v>
      </c>
    </row>
    <row r="142" spans="2:11" x14ac:dyDescent="0.25">
      <c r="B142" s="2">
        <v>42449</v>
      </c>
      <c r="C142" s="2" t="s">
        <v>87</v>
      </c>
      <c r="D142" t="s">
        <v>20</v>
      </c>
      <c r="E142" s="1" t="s">
        <v>56</v>
      </c>
      <c r="F142">
        <v>0</v>
      </c>
      <c r="G142">
        <v>8</v>
      </c>
      <c r="H142" s="5">
        <v>1367888</v>
      </c>
      <c r="I142" s="6">
        <v>8738</v>
      </c>
      <c r="J142" s="7">
        <v>1376656</v>
      </c>
      <c r="K142" s="6">
        <v>8752</v>
      </c>
    </row>
    <row r="143" spans="2:11" x14ac:dyDescent="0.25">
      <c r="B143" s="2">
        <v>42421</v>
      </c>
      <c r="C143" s="2" t="s">
        <v>86</v>
      </c>
      <c r="D143" t="s">
        <v>20</v>
      </c>
      <c r="E143" t="s">
        <v>56</v>
      </c>
      <c r="F143">
        <v>0</v>
      </c>
      <c r="G143">
        <v>8</v>
      </c>
      <c r="H143" s="5">
        <v>1365956</v>
      </c>
      <c r="I143" s="6">
        <v>8735</v>
      </c>
      <c r="J143" s="7">
        <v>1376656</v>
      </c>
      <c r="K143" s="6">
        <v>8752</v>
      </c>
    </row>
    <row r="144" spans="2:11" x14ac:dyDescent="0.25">
      <c r="B144" s="2">
        <v>42442</v>
      </c>
      <c r="C144" s="2" t="s">
        <v>87</v>
      </c>
      <c r="D144" t="s">
        <v>20</v>
      </c>
      <c r="E144" t="s">
        <v>56</v>
      </c>
      <c r="F144">
        <v>0</v>
      </c>
      <c r="G144">
        <v>8</v>
      </c>
      <c r="H144" s="5">
        <v>1353456</v>
      </c>
      <c r="I144" s="6">
        <v>8744</v>
      </c>
      <c r="J144" s="7">
        <v>1376656</v>
      </c>
      <c r="K144" s="6">
        <v>8752</v>
      </c>
    </row>
    <row r="145" spans="2:11" x14ac:dyDescent="0.25">
      <c r="B145" s="2">
        <v>42400</v>
      </c>
      <c r="C145" s="2" t="s">
        <v>85</v>
      </c>
      <c r="D145" t="s">
        <v>20</v>
      </c>
      <c r="E145" t="s">
        <v>56</v>
      </c>
      <c r="F145">
        <v>0</v>
      </c>
      <c r="G145">
        <v>8</v>
      </c>
      <c r="H145" s="5">
        <v>1343531</v>
      </c>
      <c r="I145" s="6">
        <v>8665</v>
      </c>
      <c r="J145" s="7">
        <v>1376656</v>
      </c>
      <c r="K145" s="6">
        <v>8752</v>
      </c>
    </row>
    <row r="146" spans="2:11" x14ac:dyDescent="0.25">
      <c r="B146" s="2">
        <v>42428</v>
      </c>
      <c r="C146" s="2" t="s">
        <v>86</v>
      </c>
      <c r="D146" t="s">
        <v>20</v>
      </c>
      <c r="E146" t="s">
        <v>56</v>
      </c>
      <c r="F146">
        <v>0</v>
      </c>
      <c r="G146">
        <v>8</v>
      </c>
      <c r="H146" s="5">
        <v>1300231</v>
      </c>
      <c r="I146" s="6">
        <v>8672</v>
      </c>
      <c r="J146" s="7">
        <v>1376656</v>
      </c>
      <c r="K146" s="6">
        <v>8752</v>
      </c>
    </row>
    <row r="147" spans="2:11" x14ac:dyDescent="0.25">
      <c r="B147" s="2">
        <v>42435</v>
      </c>
      <c r="C147" s="2" t="s">
        <v>87</v>
      </c>
      <c r="D147" t="s">
        <v>20</v>
      </c>
      <c r="E147" t="s">
        <v>56</v>
      </c>
      <c r="F147">
        <v>0</v>
      </c>
      <c r="G147">
        <v>8</v>
      </c>
      <c r="H147" s="5">
        <v>1278459</v>
      </c>
      <c r="I147" s="6">
        <v>8740</v>
      </c>
      <c r="J147" s="7">
        <v>1376656</v>
      </c>
      <c r="K147" s="6">
        <v>8752</v>
      </c>
    </row>
    <row r="148" spans="2:11" x14ac:dyDescent="0.25">
      <c r="B148" s="2">
        <v>42407</v>
      </c>
      <c r="C148" s="2" t="s">
        <v>86</v>
      </c>
      <c r="D148" t="s">
        <v>20</v>
      </c>
      <c r="E148" t="s">
        <v>56</v>
      </c>
      <c r="F148">
        <v>0</v>
      </c>
      <c r="G148">
        <v>8</v>
      </c>
      <c r="H148" s="5">
        <v>1273332</v>
      </c>
      <c r="I148" s="6">
        <v>8635</v>
      </c>
      <c r="J148" s="7">
        <v>1376656</v>
      </c>
      <c r="K148" s="6">
        <v>8752</v>
      </c>
    </row>
    <row r="149" spans="2:11" x14ac:dyDescent="0.25">
      <c r="B149" s="2">
        <v>42393</v>
      </c>
      <c r="C149" s="2" t="s">
        <v>85</v>
      </c>
      <c r="D149" t="s">
        <v>20</v>
      </c>
      <c r="E149" t="s">
        <v>56</v>
      </c>
      <c r="F149">
        <v>0</v>
      </c>
      <c r="G149">
        <v>6</v>
      </c>
      <c r="H149" s="5">
        <v>968563</v>
      </c>
      <c r="I149" s="6">
        <v>6450</v>
      </c>
      <c r="J149" s="7">
        <v>1032492</v>
      </c>
      <c r="K149" s="6">
        <v>6564</v>
      </c>
    </row>
    <row r="150" spans="2:11" x14ac:dyDescent="0.25">
      <c r="B150" s="2">
        <v>42400</v>
      </c>
      <c r="C150" s="2" t="s">
        <v>85</v>
      </c>
      <c r="D150" t="s">
        <v>76</v>
      </c>
      <c r="E150" t="s">
        <v>51</v>
      </c>
      <c r="F150">
        <v>0</v>
      </c>
      <c r="G150">
        <v>8</v>
      </c>
      <c r="H150" s="5">
        <v>229778</v>
      </c>
      <c r="I150" s="6">
        <v>3899</v>
      </c>
      <c r="J150" s="7">
        <v>629770</v>
      </c>
      <c r="K150" s="6">
        <v>5200</v>
      </c>
    </row>
    <row r="151" spans="2:11" x14ac:dyDescent="0.25">
      <c r="B151" s="2">
        <v>42407</v>
      </c>
      <c r="C151" s="2" t="s">
        <v>86</v>
      </c>
      <c r="D151" t="s">
        <v>76</v>
      </c>
      <c r="E151" t="s">
        <v>51</v>
      </c>
      <c r="F151">
        <v>0</v>
      </c>
      <c r="G151">
        <v>8</v>
      </c>
      <c r="H151" s="5">
        <v>201600</v>
      </c>
      <c r="I151" s="6">
        <v>3503</v>
      </c>
      <c r="J151" s="7">
        <v>629770</v>
      </c>
      <c r="K151" s="6">
        <v>5200</v>
      </c>
    </row>
    <row r="152" spans="2:11" x14ac:dyDescent="0.25">
      <c r="B152" s="2">
        <v>42414</v>
      </c>
      <c r="C152" s="2" t="s">
        <v>86</v>
      </c>
      <c r="D152" t="s">
        <v>76</v>
      </c>
      <c r="E152" t="s">
        <v>51</v>
      </c>
      <c r="F152">
        <v>0</v>
      </c>
      <c r="G152">
        <v>8</v>
      </c>
      <c r="H152" s="5">
        <v>187877</v>
      </c>
      <c r="I152" s="6">
        <v>3450</v>
      </c>
      <c r="J152" s="7">
        <v>629770</v>
      </c>
      <c r="K152" s="6">
        <v>5200</v>
      </c>
    </row>
    <row r="153" spans="2:11" x14ac:dyDescent="0.25">
      <c r="B153" s="2">
        <v>42386</v>
      </c>
      <c r="C153" s="2" t="s">
        <v>85</v>
      </c>
      <c r="D153" t="s">
        <v>76</v>
      </c>
      <c r="E153" t="s">
        <v>51</v>
      </c>
      <c r="F153">
        <v>8</v>
      </c>
      <c r="G153">
        <v>0</v>
      </c>
      <c r="H153" s="5">
        <v>187813</v>
      </c>
      <c r="I153" s="6">
        <v>4692</v>
      </c>
      <c r="J153" s="7">
        <v>629770</v>
      </c>
      <c r="K153" s="6">
        <v>5200</v>
      </c>
    </row>
    <row r="154" spans="2:11" x14ac:dyDescent="0.25">
      <c r="B154" s="2">
        <v>42421</v>
      </c>
      <c r="C154" s="2" t="s">
        <v>86</v>
      </c>
      <c r="D154" t="s">
        <v>76</v>
      </c>
      <c r="E154" t="s">
        <v>51</v>
      </c>
      <c r="F154">
        <v>0</v>
      </c>
      <c r="G154">
        <v>8</v>
      </c>
      <c r="H154" s="5">
        <v>183321</v>
      </c>
      <c r="I154" s="6">
        <v>3522</v>
      </c>
      <c r="J154" s="7">
        <v>629770</v>
      </c>
      <c r="K154" s="6">
        <v>5200</v>
      </c>
    </row>
    <row r="155" spans="2:11" x14ac:dyDescent="0.25">
      <c r="B155" s="2">
        <v>42428</v>
      </c>
      <c r="C155" s="2" t="s">
        <v>86</v>
      </c>
      <c r="D155" t="s">
        <v>76</v>
      </c>
      <c r="E155" t="s">
        <v>51</v>
      </c>
      <c r="F155">
        <v>0</v>
      </c>
      <c r="G155">
        <v>8</v>
      </c>
      <c r="H155" s="5">
        <v>179194</v>
      </c>
      <c r="I155" s="6">
        <v>3555</v>
      </c>
      <c r="J155" s="7">
        <v>629770</v>
      </c>
      <c r="K155" s="6">
        <v>5200</v>
      </c>
    </row>
    <row r="156" spans="2:11" x14ac:dyDescent="0.25">
      <c r="B156" s="2">
        <v>42435</v>
      </c>
      <c r="C156" s="2" t="s">
        <v>87</v>
      </c>
      <c r="D156" t="s">
        <v>76</v>
      </c>
      <c r="E156" t="s">
        <v>51</v>
      </c>
      <c r="F156">
        <v>0</v>
      </c>
      <c r="G156">
        <v>8</v>
      </c>
      <c r="H156" s="5">
        <v>167916</v>
      </c>
      <c r="I156" s="6">
        <v>3993</v>
      </c>
      <c r="J156" s="7">
        <v>629770</v>
      </c>
      <c r="K156" s="6">
        <v>5200</v>
      </c>
    </row>
    <row r="157" spans="2:11" x14ac:dyDescent="0.25">
      <c r="B157" s="2">
        <v>42379</v>
      </c>
      <c r="C157" s="2" t="s">
        <v>85</v>
      </c>
      <c r="D157" t="s">
        <v>76</v>
      </c>
      <c r="E157" t="s">
        <v>51</v>
      </c>
      <c r="F157">
        <v>7</v>
      </c>
      <c r="G157">
        <v>0</v>
      </c>
      <c r="H157" s="5">
        <v>167332</v>
      </c>
      <c r="I157" s="6">
        <v>3178</v>
      </c>
      <c r="J157" s="7">
        <v>551048.75</v>
      </c>
      <c r="K157" s="6">
        <v>4550</v>
      </c>
    </row>
    <row r="158" spans="2:11" x14ac:dyDescent="0.25">
      <c r="B158" s="2">
        <v>42372</v>
      </c>
      <c r="C158" s="2" t="s">
        <v>85</v>
      </c>
      <c r="D158" t="s">
        <v>76</v>
      </c>
      <c r="E158" t="s">
        <v>51</v>
      </c>
      <c r="F158">
        <v>6</v>
      </c>
      <c r="G158">
        <v>0</v>
      </c>
      <c r="H158" s="5">
        <v>113194</v>
      </c>
      <c r="I158" s="6">
        <v>2591</v>
      </c>
      <c r="J158" s="7">
        <v>472327.5</v>
      </c>
      <c r="K158" s="6">
        <v>3900</v>
      </c>
    </row>
    <row r="159" spans="2:11" x14ac:dyDescent="0.25">
      <c r="B159" s="2">
        <v>42393</v>
      </c>
      <c r="C159" s="2" t="s">
        <v>85</v>
      </c>
      <c r="D159" t="s">
        <v>76</v>
      </c>
      <c r="E159" t="s">
        <v>51</v>
      </c>
      <c r="F159">
        <v>6</v>
      </c>
      <c r="G159">
        <v>0</v>
      </c>
      <c r="H159" s="5">
        <v>109716</v>
      </c>
      <c r="I159" s="6">
        <v>3125</v>
      </c>
      <c r="J159" s="7">
        <v>472327.5</v>
      </c>
      <c r="K159" s="6">
        <v>3900</v>
      </c>
    </row>
    <row r="160" spans="2:11" x14ac:dyDescent="0.25">
      <c r="B160" s="2">
        <v>42372</v>
      </c>
      <c r="C160" s="2" t="s">
        <v>85</v>
      </c>
      <c r="D160" t="s">
        <v>26</v>
      </c>
      <c r="E160" t="s">
        <v>65</v>
      </c>
      <c r="F160">
        <v>0</v>
      </c>
      <c r="G160">
        <v>9</v>
      </c>
      <c r="H160" s="5">
        <v>2940096</v>
      </c>
      <c r="I160" s="6">
        <v>17119</v>
      </c>
      <c r="J160" s="7">
        <v>2002325.625</v>
      </c>
      <c r="K160" s="6">
        <v>17334</v>
      </c>
    </row>
    <row r="161" spans="2:11" x14ac:dyDescent="0.25">
      <c r="B161" s="2">
        <v>42456</v>
      </c>
      <c r="C161" s="2" t="s">
        <v>87</v>
      </c>
      <c r="D161" t="s">
        <v>26</v>
      </c>
      <c r="E161" t="s">
        <v>65</v>
      </c>
      <c r="F161">
        <v>0</v>
      </c>
      <c r="G161">
        <v>9</v>
      </c>
      <c r="H161" s="5">
        <v>2532613</v>
      </c>
      <c r="I161" s="6">
        <v>16940</v>
      </c>
      <c r="J161" s="7">
        <v>2002325.625</v>
      </c>
      <c r="K161" s="6">
        <v>17334</v>
      </c>
    </row>
    <row r="162" spans="2:11" x14ac:dyDescent="0.25">
      <c r="B162" s="2">
        <v>42449</v>
      </c>
      <c r="C162" s="2" t="s">
        <v>87</v>
      </c>
      <c r="D162" t="s">
        <v>26</v>
      </c>
      <c r="E162" s="1" t="s">
        <v>65</v>
      </c>
      <c r="F162">
        <v>0</v>
      </c>
      <c r="G162">
        <v>8</v>
      </c>
      <c r="H162" s="5">
        <v>1934807</v>
      </c>
      <c r="I162" s="6">
        <v>15226</v>
      </c>
      <c r="J162" s="7">
        <v>1779845</v>
      </c>
      <c r="K162" s="6">
        <v>15408</v>
      </c>
    </row>
    <row r="163" spans="2:11" x14ac:dyDescent="0.25">
      <c r="B163" s="2">
        <v>42421</v>
      </c>
      <c r="C163" s="2" t="s">
        <v>86</v>
      </c>
      <c r="D163" t="s">
        <v>26</v>
      </c>
      <c r="E163" t="s">
        <v>65</v>
      </c>
      <c r="F163">
        <v>0</v>
      </c>
      <c r="G163">
        <v>8</v>
      </c>
      <c r="H163" s="5">
        <v>1747324</v>
      </c>
      <c r="I163" s="6">
        <v>14838</v>
      </c>
      <c r="J163" s="7">
        <v>1779845</v>
      </c>
      <c r="K163" s="6">
        <v>15408</v>
      </c>
    </row>
    <row r="164" spans="2:11" x14ac:dyDescent="0.25">
      <c r="B164" s="2">
        <v>42414</v>
      </c>
      <c r="C164" s="2" t="s">
        <v>86</v>
      </c>
      <c r="D164" t="s">
        <v>26</v>
      </c>
      <c r="E164" t="s">
        <v>65</v>
      </c>
      <c r="F164">
        <v>0</v>
      </c>
      <c r="G164">
        <v>8</v>
      </c>
      <c r="H164" s="5">
        <v>1695453</v>
      </c>
      <c r="I164" s="6">
        <v>14060</v>
      </c>
      <c r="J164" s="7">
        <v>1779845</v>
      </c>
      <c r="K164" s="6">
        <v>15408</v>
      </c>
    </row>
    <row r="165" spans="2:11" x14ac:dyDescent="0.25">
      <c r="B165" s="2">
        <v>42442</v>
      </c>
      <c r="C165" s="2" t="s">
        <v>87</v>
      </c>
      <c r="D165" t="s">
        <v>26</v>
      </c>
      <c r="E165" t="s">
        <v>65</v>
      </c>
      <c r="F165">
        <v>0</v>
      </c>
      <c r="G165">
        <v>8</v>
      </c>
      <c r="H165" s="5">
        <v>1662470</v>
      </c>
      <c r="I165" s="6">
        <v>14103</v>
      </c>
      <c r="J165" s="7">
        <v>1779845</v>
      </c>
      <c r="K165" s="6">
        <v>15408</v>
      </c>
    </row>
    <row r="166" spans="2:11" x14ac:dyDescent="0.25">
      <c r="B166" s="2">
        <v>42386</v>
      </c>
      <c r="C166" s="2" t="s">
        <v>85</v>
      </c>
      <c r="D166" t="s">
        <v>26</v>
      </c>
      <c r="E166" t="s">
        <v>65</v>
      </c>
      <c r="F166">
        <v>0</v>
      </c>
      <c r="G166">
        <v>8</v>
      </c>
      <c r="H166" s="5">
        <v>1590318</v>
      </c>
      <c r="I166" s="6">
        <v>13432</v>
      </c>
      <c r="J166" s="7">
        <v>1779845</v>
      </c>
      <c r="K166" s="6">
        <v>15408</v>
      </c>
    </row>
    <row r="167" spans="2:11" x14ac:dyDescent="0.25">
      <c r="B167" s="2">
        <v>42379</v>
      </c>
      <c r="C167" s="2" t="s">
        <v>85</v>
      </c>
      <c r="D167" t="s">
        <v>26</v>
      </c>
      <c r="E167" t="s">
        <v>65</v>
      </c>
      <c r="F167">
        <v>0</v>
      </c>
      <c r="G167">
        <v>8</v>
      </c>
      <c r="H167" s="5">
        <v>1552322</v>
      </c>
      <c r="I167" s="6">
        <v>13123</v>
      </c>
      <c r="J167" s="7">
        <v>1779845</v>
      </c>
      <c r="K167" s="6">
        <v>15408</v>
      </c>
    </row>
    <row r="168" spans="2:11" x14ac:dyDescent="0.25">
      <c r="B168" s="2">
        <v>42400</v>
      </c>
      <c r="C168" s="2" t="s">
        <v>85</v>
      </c>
      <c r="D168" t="s">
        <v>26</v>
      </c>
      <c r="E168" t="s">
        <v>65</v>
      </c>
      <c r="F168">
        <v>0</v>
      </c>
      <c r="G168">
        <v>8</v>
      </c>
      <c r="H168" s="5">
        <v>1469622</v>
      </c>
      <c r="I168" s="6">
        <v>14440</v>
      </c>
      <c r="J168" s="7">
        <v>1779845</v>
      </c>
      <c r="K168" s="6">
        <v>15408</v>
      </c>
    </row>
    <row r="169" spans="2:11" x14ac:dyDescent="0.25">
      <c r="B169" s="2">
        <v>42407</v>
      </c>
      <c r="C169" s="2" t="s">
        <v>86</v>
      </c>
      <c r="D169" t="s">
        <v>26</v>
      </c>
      <c r="E169" t="s">
        <v>65</v>
      </c>
      <c r="F169">
        <v>0</v>
      </c>
      <c r="G169">
        <v>8</v>
      </c>
      <c r="H169" s="5">
        <v>1429696</v>
      </c>
      <c r="I169" s="6">
        <v>14557</v>
      </c>
      <c r="J169" s="7">
        <v>1779845</v>
      </c>
      <c r="K169" s="6">
        <v>15408</v>
      </c>
    </row>
    <row r="170" spans="2:11" x14ac:dyDescent="0.25">
      <c r="B170" s="2">
        <v>42435</v>
      </c>
      <c r="C170" s="2" t="s">
        <v>87</v>
      </c>
      <c r="D170" t="s">
        <v>26</v>
      </c>
      <c r="E170" t="s">
        <v>65</v>
      </c>
      <c r="F170">
        <v>0</v>
      </c>
      <c r="G170">
        <v>8</v>
      </c>
      <c r="H170" s="5">
        <v>1337007</v>
      </c>
      <c r="I170" s="6">
        <v>12268</v>
      </c>
      <c r="J170" s="7">
        <v>1779845</v>
      </c>
      <c r="K170" s="6">
        <v>15408</v>
      </c>
    </row>
    <row r="171" spans="2:11" x14ac:dyDescent="0.25">
      <c r="B171" s="2">
        <v>42428</v>
      </c>
      <c r="C171" s="2" t="s">
        <v>86</v>
      </c>
      <c r="D171" t="s">
        <v>26</v>
      </c>
      <c r="E171" t="s">
        <v>65</v>
      </c>
      <c r="F171">
        <v>0</v>
      </c>
      <c r="G171">
        <v>8</v>
      </c>
      <c r="H171" s="5">
        <v>1295960</v>
      </c>
      <c r="I171" s="6">
        <v>12055</v>
      </c>
      <c r="J171" s="7">
        <v>1779845</v>
      </c>
      <c r="K171" s="6">
        <v>15408</v>
      </c>
    </row>
    <row r="172" spans="2:11" x14ac:dyDescent="0.25">
      <c r="B172" s="2">
        <v>42393</v>
      </c>
      <c r="C172" s="2" t="s">
        <v>85</v>
      </c>
      <c r="D172" t="s">
        <v>26</v>
      </c>
      <c r="E172" t="s">
        <v>65</v>
      </c>
      <c r="F172">
        <v>0</v>
      </c>
      <c r="G172">
        <v>6</v>
      </c>
      <c r="H172" s="5">
        <v>983150</v>
      </c>
      <c r="I172" s="6">
        <v>10375</v>
      </c>
      <c r="J172" s="7">
        <v>1334883.75</v>
      </c>
      <c r="K172" s="6">
        <v>11556</v>
      </c>
    </row>
    <row r="173" spans="2:11" x14ac:dyDescent="0.25">
      <c r="B173" s="2">
        <v>42442</v>
      </c>
      <c r="C173" s="2" t="s">
        <v>87</v>
      </c>
      <c r="D173" t="s">
        <v>8</v>
      </c>
      <c r="E173" t="s">
        <v>59</v>
      </c>
      <c r="F173">
        <v>0</v>
      </c>
      <c r="G173">
        <v>8</v>
      </c>
      <c r="H173" s="5">
        <v>421319</v>
      </c>
      <c r="I173" s="6">
        <v>5690</v>
      </c>
      <c r="J173" s="7">
        <v>814288</v>
      </c>
      <c r="K173" s="6">
        <v>6416</v>
      </c>
    </row>
    <row r="174" spans="2:11" x14ac:dyDescent="0.25">
      <c r="B174" s="2">
        <v>42449</v>
      </c>
      <c r="C174" s="2" t="s">
        <v>87</v>
      </c>
      <c r="D174" t="s">
        <v>8</v>
      </c>
      <c r="E174" s="1" t="s">
        <v>59</v>
      </c>
      <c r="F174">
        <v>0</v>
      </c>
      <c r="G174">
        <v>8</v>
      </c>
      <c r="H174" s="5">
        <v>419842</v>
      </c>
      <c r="I174" s="6">
        <v>5285</v>
      </c>
      <c r="J174" s="7">
        <v>814288</v>
      </c>
      <c r="K174" s="6">
        <v>6416</v>
      </c>
    </row>
    <row r="175" spans="2:11" x14ac:dyDescent="0.25">
      <c r="B175" s="2">
        <v>42435</v>
      </c>
      <c r="C175" s="2" t="s">
        <v>87</v>
      </c>
      <c r="D175" t="s">
        <v>8</v>
      </c>
      <c r="E175" t="s">
        <v>59</v>
      </c>
      <c r="F175">
        <v>8</v>
      </c>
      <c r="G175">
        <v>0</v>
      </c>
      <c r="H175" s="5">
        <v>340891</v>
      </c>
      <c r="I175" s="6">
        <v>6049</v>
      </c>
      <c r="J175" s="7">
        <v>814288</v>
      </c>
      <c r="K175" s="6">
        <v>6416</v>
      </c>
    </row>
    <row r="176" spans="2:11" x14ac:dyDescent="0.25">
      <c r="B176" s="2">
        <v>42456</v>
      </c>
      <c r="C176" s="2" t="s">
        <v>87</v>
      </c>
      <c r="D176" t="s">
        <v>8</v>
      </c>
      <c r="E176" t="s">
        <v>59</v>
      </c>
      <c r="F176">
        <v>0</v>
      </c>
      <c r="G176">
        <v>8</v>
      </c>
      <c r="H176" s="5">
        <v>318920</v>
      </c>
      <c r="I176" s="6">
        <v>4027</v>
      </c>
      <c r="J176" s="7">
        <v>814288</v>
      </c>
      <c r="K176" s="6">
        <v>6416</v>
      </c>
    </row>
    <row r="177" spans="2:11" x14ac:dyDescent="0.25">
      <c r="B177" s="2">
        <v>42379</v>
      </c>
      <c r="C177" s="2" t="s">
        <v>85</v>
      </c>
      <c r="D177" t="s">
        <v>81</v>
      </c>
      <c r="E177" t="s">
        <v>59</v>
      </c>
      <c r="F177">
        <v>0</v>
      </c>
      <c r="G177">
        <v>8</v>
      </c>
      <c r="H177" s="5">
        <v>500357</v>
      </c>
      <c r="I177" s="6">
        <v>6014</v>
      </c>
      <c r="J177" s="7">
        <v>777392</v>
      </c>
      <c r="K177" s="6">
        <v>6416</v>
      </c>
    </row>
    <row r="178" spans="2:11" x14ac:dyDescent="0.25">
      <c r="B178" s="2">
        <v>42372</v>
      </c>
      <c r="C178" s="2" t="s">
        <v>85</v>
      </c>
      <c r="D178" t="s">
        <v>81</v>
      </c>
      <c r="E178" t="s">
        <v>59</v>
      </c>
      <c r="F178">
        <v>0</v>
      </c>
      <c r="G178">
        <v>8</v>
      </c>
      <c r="H178" s="5">
        <v>349779</v>
      </c>
      <c r="I178" s="6">
        <v>5611</v>
      </c>
      <c r="J178" s="7">
        <v>777392</v>
      </c>
      <c r="K178" s="6">
        <v>6416</v>
      </c>
    </row>
    <row r="179" spans="2:11" x14ac:dyDescent="0.25">
      <c r="B179" s="2">
        <v>42428</v>
      </c>
      <c r="C179" s="2" t="s">
        <v>86</v>
      </c>
      <c r="D179" t="s">
        <v>8</v>
      </c>
      <c r="E179" t="s">
        <v>59</v>
      </c>
      <c r="F179">
        <v>7</v>
      </c>
      <c r="G179">
        <v>0</v>
      </c>
      <c r="H179" s="5">
        <v>400315</v>
      </c>
      <c r="I179" s="6">
        <v>5461</v>
      </c>
      <c r="J179" s="7">
        <v>712502</v>
      </c>
      <c r="K179" s="6">
        <v>5614</v>
      </c>
    </row>
    <row r="180" spans="2:11" x14ac:dyDescent="0.25">
      <c r="B180" s="2">
        <v>42372</v>
      </c>
      <c r="C180" s="2" t="s">
        <v>85</v>
      </c>
      <c r="D180" t="s">
        <v>72</v>
      </c>
      <c r="E180" t="s">
        <v>36</v>
      </c>
      <c r="F180">
        <v>0</v>
      </c>
      <c r="G180">
        <v>9</v>
      </c>
      <c r="H180" s="5">
        <v>211207</v>
      </c>
      <c r="I180" s="6">
        <v>4069</v>
      </c>
      <c r="J180" s="7">
        <v>694843</v>
      </c>
      <c r="K180" s="6">
        <v>5247</v>
      </c>
    </row>
    <row r="181" spans="2:11" x14ac:dyDescent="0.25">
      <c r="B181" s="2">
        <v>42456</v>
      </c>
      <c r="C181" s="2" t="s">
        <v>87</v>
      </c>
      <c r="D181" t="s">
        <v>22</v>
      </c>
      <c r="E181" t="s">
        <v>36</v>
      </c>
      <c r="F181">
        <v>0</v>
      </c>
      <c r="G181">
        <v>8</v>
      </c>
      <c r="H181" s="5">
        <v>395820</v>
      </c>
      <c r="I181" s="6">
        <v>4306</v>
      </c>
      <c r="J181" s="7">
        <v>581744</v>
      </c>
      <c r="K181" s="6">
        <v>4608</v>
      </c>
    </row>
    <row r="182" spans="2:11" x14ac:dyDescent="0.25">
      <c r="B182" s="2">
        <v>42449</v>
      </c>
      <c r="C182" s="2" t="s">
        <v>87</v>
      </c>
      <c r="D182" t="s">
        <v>22</v>
      </c>
      <c r="E182" s="1" t="s">
        <v>36</v>
      </c>
      <c r="F182">
        <v>0</v>
      </c>
      <c r="G182">
        <v>8</v>
      </c>
      <c r="H182" s="5">
        <v>390853</v>
      </c>
      <c r="I182" s="6">
        <v>4305</v>
      </c>
      <c r="J182" s="7">
        <v>581744</v>
      </c>
      <c r="K182" s="6">
        <v>4608</v>
      </c>
    </row>
    <row r="183" spans="2:11" x14ac:dyDescent="0.25">
      <c r="B183" s="2">
        <v>42442</v>
      </c>
      <c r="C183" s="2" t="s">
        <v>87</v>
      </c>
      <c r="D183" t="s">
        <v>22</v>
      </c>
      <c r="E183" t="s">
        <v>36</v>
      </c>
      <c r="F183">
        <v>0</v>
      </c>
      <c r="G183">
        <v>8</v>
      </c>
      <c r="H183" s="5">
        <v>380140</v>
      </c>
      <c r="I183" s="6">
        <v>4250</v>
      </c>
      <c r="J183" s="7">
        <v>581744</v>
      </c>
      <c r="K183" s="6">
        <v>4608</v>
      </c>
    </row>
    <row r="184" spans="2:11" x14ac:dyDescent="0.25">
      <c r="B184" s="2">
        <v>42435</v>
      </c>
      <c r="C184" s="2" t="s">
        <v>87</v>
      </c>
      <c r="D184" t="s">
        <v>22</v>
      </c>
      <c r="E184" t="s">
        <v>36</v>
      </c>
      <c r="F184">
        <v>0</v>
      </c>
      <c r="G184">
        <v>8</v>
      </c>
      <c r="H184" s="5">
        <v>354973</v>
      </c>
      <c r="I184" s="6">
        <v>4024</v>
      </c>
      <c r="J184" s="7">
        <v>581744</v>
      </c>
      <c r="K184" s="6">
        <v>4608</v>
      </c>
    </row>
    <row r="185" spans="2:11" x14ac:dyDescent="0.25">
      <c r="B185" s="2">
        <v>42428</v>
      </c>
      <c r="C185" s="2" t="s">
        <v>86</v>
      </c>
      <c r="D185" t="s">
        <v>22</v>
      </c>
      <c r="E185" t="s">
        <v>36</v>
      </c>
      <c r="F185">
        <v>0</v>
      </c>
      <c r="G185">
        <v>8</v>
      </c>
      <c r="H185" s="5">
        <v>344276</v>
      </c>
      <c r="I185" s="6">
        <v>4271</v>
      </c>
      <c r="J185" s="7">
        <v>581744</v>
      </c>
      <c r="K185" s="6">
        <v>4608</v>
      </c>
    </row>
    <row r="186" spans="2:11" x14ac:dyDescent="0.25">
      <c r="B186" s="2">
        <v>42421</v>
      </c>
      <c r="C186" s="2" t="s">
        <v>86</v>
      </c>
      <c r="D186" t="s">
        <v>22</v>
      </c>
      <c r="E186" t="s">
        <v>36</v>
      </c>
      <c r="F186">
        <v>8</v>
      </c>
      <c r="G186">
        <v>0</v>
      </c>
      <c r="H186" s="5">
        <v>250540</v>
      </c>
      <c r="I186" s="6">
        <v>4394</v>
      </c>
      <c r="J186" s="7">
        <v>581744</v>
      </c>
      <c r="K186" s="6">
        <v>4608</v>
      </c>
    </row>
    <row r="187" spans="2:11" x14ac:dyDescent="0.25">
      <c r="B187" s="2">
        <v>42400</v>
      </c>
      <c r="C187" s="2" t="s">
        <v>85</v>
      </c>
      <c r="D187" t="s">
        <v>22</v>
      </c>
      <c r="E187" t="s">
        <v>36</v>
      </c>
      <c r="F187">
        <v>8</v>
      </c>
      <c r="G187">
        <v>0</v>
      </c>
      <c r="H187" s="5">
        <v>240050</v>
      </c>
      <c r="I187" s="6">
        <v>3872</v>
      </c>
      <c r="J187" s="7">
        <v>581744</v>
      </c>
      <c r="K187" s="6">
        <v>4608</v>
      </c>
    </row>
    <row r="188" spans="2:11" x14ac:dyDescent="0.25">
      <c r="B188" s="2">
        <v>42407</v>
      </c>
      <c r="C188" s="2" t="s">
        <v>86</v>
      </c>
      <c r="D188" t="s">
        <v>22</v>
      </c>
      <c r="E188" t="s">
        <v>36</v>
      </c>
      <c r="F188">
        <v>8</v>
      </c>
      <c r="G188">
        <v>0</v>
      </c>
      <c r="H188" s="5">
        <v>236708</v>
      </c>
      <c r="I188" s="6">
        <v>3826</v>
      </c>
      <c r="J188" s="7">
        <v>581744</v>
      </c>
      <c r="K188" s="6">
        <v>4608</v>
      </c>
    </row>
    <row r="189" spans="2:11" x14ac:dyDescent="0.25">
      <c r="B189" s="2">
        <v>42414</v>
      </c>
      <c r="C189" s="2" t="s">
        <v>86</v>
      </c>
      <c r="D189" t="s">
        <v>22</v>
      </c>
      <c r="E189" t="s">
        <v>36</v>
      </c>
      <c r="F189">
        <v>8</v>
      </c>
      <c r="G189">
        <v>0</v>
      </c>
      <c r="H189" s="5">
        <v>224521</v>
      </c>
      <c r="I189" s="6">
        <v>4192</v>
      </c>
      <c r="J189" s="7">
        <v>581744</v>
      </c>
      <c r="K189" s="6">
        <v>4608</v>
      </c>
    </row>
    <row r="190" spans="2:11" x14ac:dyDescent="0.25">
      <c r="B190" s="2">
        <v>42393</v>
      </c>
      <c r="C190" s="2" t="s">
        <v>85</v>
      </c>
      <c r="D190" t="s">
        <v>22</v>
      </c>
      <c r="E190" t="s">
        <v>36</v>
      </c>
      <c r="F190">
        <v>1</v>
      </c>
      <c r="G190">
        <v>0</v>
      </c>
      <c r="H190" s="5">
        <v>32574</v>
      </c>
      <c r="I190" s="6">
        <v>500</v>
      </c>
      <c r="J190" s="7">
        <v>72718</v>
      </c>
      <c r="K190" s="6">
        <v>576</v>
      </c>
    </row>
    <row r="191" spans="2:11" x14ac:dyDescent="0.25">
      <c r="B191" s="2">
        <v>42372</v>
      </c>
      <c r="C191" s="2" t="s">
        <v>85</v>
      </c>
      <c r="D191" t="s">
        <v>84</v>
      </c>
      <c r="E191" t="s">
        <v>45</v>
      </c>
      <c r="F191">
        <v>0</v>
      </c>
      <c r="G191">
        <v>8</v>
      </c>
      <c r="H191" s="5">
        <v>1245505</v>
      </c>
      <c r="I191" s="6">
        <v>11221</v>
      </c>
      <c r="J191" s="7">
        <v>1180842</v>
      </c>
      <c r="K191" s="6">
        <v>11272</v>
      </c>
    </row>
    <row r="192" spans="2:11" x14ac:dyDescent="0.25">
      <c r="B192" s="2">
        <v>42456</v>
      </c>
      <c r="C192" s="2" t="s">
        <v>87</v>
      </c>
      <c r="D192" t="s">
        <v>84</v>
      </c>
      <c r="E192" t="s">
        <v>45</v>
      </c>
      <c r="F192">
        <v>0</v>
      </c>
      <c r="G192">
        <v>8</v>
      </c>
      <c r="H192" s="5">
        <v>1015672</v>
      </c>
      <c r="I192" s="6">
        <v>11052</v>
      </c>
      <c r="J192" s="7">
        <v>1180842</v>
      </c>
      <c r="K192" s="6">
        <v>11272</v>
      </c>
    </row>
    <row r="193" spans="2:11" x14ac:dyDescent="0.25">
      <c r="B193" s="2">
        <v>42449</v>
      </c>
      <c r="C193" s="2" t="s">
        <v>87</v>
      </c>
      <c r="D193" t="s">
        <v>84</v>
      </c>
      <c r="E193" s="1" t="s">
        <v>45</v>
      </c>
      <c r="F193">
        <v>0</v>
      </c>
      <c r="G193">
        <v>8</v>
      </c>
      <c r="H193" s="5">
        <v>874255</v>
      </c>
      <c r="I193" s="6">
        <v>10650</v>
      </c>
      <c r="J193" s="7">
        <v>1180842</v>
      </c>
      <c r="K193" s="6">
        <v>11272</v>
      </c>
    </row>
    <row r="194" spans="2:11" x14ac:dyDescent="0.25">
      <c r="B194" s="2">
        <v>42414</v>
      </c>
      <c r="C194" s="2" t="s">
        <v>86</v>
      </c>
      <c r="D194" t="s">
        <v>84</v>
      </c>
      <c r="E194" t="s">
        <v>45</v>
      </c>
      <c r="F194">
        <v>0</v>
      </c>
      <c r="G194">
        <v>8</v>
      </c>
      <c r="H194" s="5">
        <v>871423</v>
      </c>
      <c r="I194" s="6">
        <v>9528</v>
      </c>
      <c r="J194" s="7">
        <v>1180842</v>
      </c>
      <c r="K194" s="6">
        <v>11272</v>
      </c>
    </row>
    <row r="195" spans="2:11" x14ac:dyDescent="0.25">
      <c r="B195" s="2">
        <v>42421</v>
      </c>
      <c r="C195" s="2" t="s">
        <v>86</v>
      </c>
      <c r="D195" t="s">
        <v>84</v>
      </c>
      <c r="E195" t="s">
        <v>45</v>
      </c>
      <c r="F195">
        <v>0</v>
      </c>
      <c r="G195">
        <v>8</v>
      </c>
      <c r="H195" s="5">
        <v>798137</v>
      </c>
      <c r="I195" s="6">
        <v>9496</v>
      </c>
      <c r="J195" s="7">
        <v>1180842</v>
      </c>
      <c r="K195" s="6">
        <v>11272</v>
      </c>
    </row>
    <row r="196" spans="2:11" x14ac:dyDescent="0.25">
      <c r="B196" s="2">
        <v>42428</v>
      </c>
      <c r="C196" s="2" t="s">
        <v>86</v>
      </c>
      <c r="D196" t="s">
        <v>84</v>
      </c>
      <c r="E196" t="s">
        <v>45</v>
      </c>
      <c r="F196">
        <v>0</v>
      </c>
      <c r="G196">
        <v>8</v>
      </c>
      <c r="H196" s="5">
        <v>736402</v>
      </c>
      <c r="I196" s="6">
        <v>8483</v>
      </c>
      <c r="J196" s="7">
        <v>1180842</v>
      </c>
      <c r="K196" s="6">
        <v>11272</v>
      </c>
    </row>
    <row r="197" spans="2:11" x14ac:dyDescent="0.25">
      <c r="B197" s="2">
        <v>42379</v>
      </c>
      <c r="C197" s="2" t="s">
        <v>85</v>
      </c>
      <c r="D197" t="s">
        <v>84</v>
      </c>
      <c r="E197" t="s">
        <v>45</v>
      </c>
      <c r="F197">
        <v>0</v>
      </c>
      <c r="G197">
        <v>8</v>
      </c>
      <c r="H197" s="5">
        <v>713975</v>
      </c>
      <c r="I197" s="6">
        <v>8307</v>
      </c>
      <c r="J197" s="7">
        <v>1180842</v>
      </c>
      <c r="K197" s="6">
        <v>11272</v>
      </c>
    </row>
    <row r="198" spans="2:11" x14ac:dyDescent="0.25">
      <c r="B198" s="2">
        <v>42386</v>
      </c>
      <c r="C198" s="2" t="s">
        <v>85</v>
      </c>
      <c r="D198" t="s">
        <v>84</v>
      </c>
      <c r="E198" t="s">
        <v>45</v>
      </c>
      <c r="F198">
        <v>0</v>
      </c>
      <c r="G198">
        <v>8</v>
      </c>
      <c r="H198" s="5">
        <v>702532</v>
      </c>
      <c r="I198" s="6">
        <v>8248</v>
      </c>
      <c r="J198" s="7">
        <v>1180842</v>
      </c>
      <c r="K198" s="6">
        <v>11272</v>
      </c>
    </row>
    <row r="199" spans="2:11" x14ac:dyDescent="0.25">
      <c r="B199" s="2">
        <v>42442</v>
      </c>
      <c r="C199" s="2" t="s">
        <v>87</v>
      </c>
      <c r="D199" t="s">
        <v>84</v>
      </c>
      <c r="E199" t="s">
        <v>45</v>
      </c>
      <c r="F199">
        <v>0</v>
      </c>
      <c r="G199">
        <v>8</v>
      </c>
      <c r="H199" s="5">
        <v>698731</v>
      </c>
      <c r="I199" s="6">
        <v>8945</v>
      </c>
      <c r="J199" s="7">
        <v>1180842</v>
      </c>
      <c r="K199" s="6">
        <v>11272</v>
      </c>
    </row>
    <row r="200" spans="2:11" x14ac:dyDescent="0.25">
      <c r="B200" s="2">
        <v>42400</v>
      </c>
      <c r="C200" s="2" t="s">
        <v>85</v>
      </c>
      <c r="D200" t="s">
        <v>84</v>
      </c>
      <c r="E200" t="s">
        <v>45</v>
      </c>
      <c r="F200">
        <v>0</v>
      </c>
      <c r="G200">
        <v>8</v>
      </c>
      <c r="H200" s="5">
        <v>686752</v>
      </c>
      <c r="I200" s="6">
        <v>8486</v>
      </c>
      <c r="J200" s="7">
        <v>1180842</v>
      </c>
      <c r="K200" s="6">
        <v>11272</v>
      </c>
    </row>
    <row r="201" spans="2:11" x14ac:dyDescent="0.25">
      <c r="B201" s="2">
        <v>42407</v>
      </c>
      <c r="C201" s="2" t="s">
        <v>86</v>
      </c>
      <c r="D201" t="s">
        <v>84</v>
      </c>
      <c r="E201" t="s">
        <v>45</v>
      </c>
      <c r="F201">
        <v>0</v>
      </c>
      <c r="G201">
        <v>8</v>
      </c>
      <c r="H201" s="5">
        <v>576959</v>
      </c>
      <c r="I201" s="6">
        <v>7759</v>
      </c>
      <c r="J201" s="7">
        <v>1180842</v>
      </c>
      <c r="K201" s="6">
        <v>11272</v>
      </c>
    </row>
    <row r="202" spans="2:11" x14ac:dyDescent="0.25">
      <c r="B202" s="2">
        <v>42435</v>
      </c>
      <c r="C202" s="2" t="s">
        <v>87</v>
      </c>
      <c r="D202" t="s">
        <v>84</v>
      </c>
      <c r="E202" t="s">
        <v>45</v>
      </c>
      <c r="F202">
        <v>0</v>
      </c>
      <c r="G202">
        <v>8</v>
      </c>
      <c r="H202" s="5">
        <v>534606</v>
      </c>
      <c r="I202" s="6">
        <v>7449</v>
      </c>
      <c r="J202" s="7">
        <v>1180842</v>
      </c>
      <c r="K202" s="6">
        <v>11272</v>
      </c>
    </row>
    <row r="203" spans="2:11" x14ac:dyDescent="0.25">
      <c r="B203" s="2">
        <v>42393</v>
      </c>
      <c r="C203" s="2" t="s">
        <v>85</v>
      </c>
      <c r="D203" t="s">
        <v>84</v>
      </c>
      <c r="E203" t="s">
        <v>45</v>
      </c>
      <c r="F203">
        <v>0</v>
      </c>
      <c r="G203">
        <v>6</v>
      </c>
      <c r="H203" s="5">
        <v>405742</v>
      </c>
      <c r="I203" s="6">
        <v>5368</v>
      </c>
      <c r="J203" s="7">
        <v>885631.5</v>
      </c>
      <c r="K203" s="6">
        <v>8454</v>
      </c>
    </row>
    <row r="204" spans="2:11" x14ac:dyDescent="0.25">
      <c r="B204" s="2">
        <v>42372</v>
      </c>
      <c r="C204" s="2" t="s">
        <v>85</v>
      </c>
      <c r="D204" t="s">
        <v>21</v>
      </c>
      <c r="E204" t="s">
        <v>57</v>
      </c>
      <c r="F204">
        <v>0</v>
      </c>
      <c r="G204">
        <v>8</v>
      </c>
      <c r="H204" s="5">
        <v>1003357</v>
      </c>
      <c r="I204" s="6">
        <v>8247</v>
      </c>
      <c r="J204" s="7">
        <v>1055409</v>
      </c>
      <c r="K204" s="6">
        <v>8408</v>
      </c>
    </row>
    <row r="205" spans="2:11" x14ac:dyDescent="0.25">
      <c r="B205" s="2">
        <v>42414</v>
      </c>
      <c r="C205" s="2" t="s">
        <v>86</v>
      </c>
      <c r="D205" t="s">
        <v>21</v>
      </c>
      <c r="E205" t="s">
        <v>57</v>
      </c>
      <c r="F205">
        <v>0</v>
      </c>
      <c r="G205">
        <v>8</v>
      </c>
      <c r="H205" s="5">
        <v>905095</v>
      </c>
      <c r="I205" s="6">
        <v>8078</v>
      </c>
      <c r="J205" s="7">
        <v>1055409</v>
      </c>
      <c r="K205" s="6">
        <v>8408</v>
      </c>
    </row>
    <row r="206" spans="2:11" x14ac:dyDescent="0.25">
      <c r="B206" s="2">
        <v>42386</v>
      </c>
      <c r="C206" s="2" t="s">
        <v>85</v>
      </c>
      <c r="D206" t="s">
        <v>21</v>
      </c>
      <c r="E206" t="s">
        <v>57</v>
      </c>
      <c r="F206">
        <v>0</v>
      </c>
      <c r="G206">
        <v>8</v>
      </c>
      <c r="H206" s="5">
        <v>889127</v>
      </c>
      <c r="I206" s="6">
        <v>7989</v>
      </c>
      <c r="J206" s="7">
        <v>1055409</v>
      </c>
      <c r="K206" s="6">
        <v>8408</v>
      </c>
    </row>
    <row r="207" spans="2:11" x14ac:dyDescent="0.25">
      <c r="B207" s="2">
        <v>42421</v>
      </c>
      <c r="C207" s="2" t="s">
        <v>86</v>
      </c>
      <c r="D207" t="s">
        <v>21</v>
      </c>
      <c r="E207" t="s">
        <v>57</v>
      </c>
      <c r="F207">
        <v>0</v>
      </c>
      <c r="G207">
        <v>8</v>
      </c>
      <c r="H207" s="5">
        <v>832786</v>
      </c>
      <c r="I207" s="6">
        <v>7942</v>
      </c>
      <c r="J207" s="7">
        <v>1055409</v>
      </c>
      <c r="K207" s="6">
        <v>8408</v>
      </c>
    </row>
    <row r="208" spans="2:11" x14ac:dyDescent="0.25">
      <c r="B208" s="2">
        <v>42456</v>
      </c>
      <c r="C208" s="2" t="s">
        <v>87</v>
      </c>
      <c r="D208" t="s">
        <v>21</v>
      </c>
      <c r="E208" t="s">
        <v>57</v>
      </c>
      <c r="F208">
        <v>0</v>
      </c>
      <c r="G208">
        <v>8</v>
      </c>
      <c r="H208" s="5">
        <v>819292</v>
      </c>
      <c r="I208" s="6">
        <v>7668</v>
      </c>
      <c r="J208" s="7">
        <v>1055409</v>
      </c>
      <c r="K208" s="6">
        <v>8408</v>
      </c>
    </row>
    <row r="209" spans="2:11" x14ac:dyDescent="0.25">
      <c r="B209" s="2">
        <v>42407</v>
      </c>
      <c r="C209" s="2" t="s">
        <v>86</v>
      </c>
      <c r="D209" t="s">
        <v>21</v>
      </c>
      <c r="E209" t="s">
        <v>57</v>
      </c>
      <c r="F209">
        <v>0</v>
      </c>
      <c r="G209">
        <v>8</v>
      </c>
      <c r="H209" s="5">
        <v>815646</v>
      </c>
      <c r="I209" s="6">
        <v>8253</v>
      </c>
      <c r="J209" s="7">
        <v>1055409</v>
      </c>
      <c r="K209" s="6">
        <v>8408</v>
      </c>
    </row>
    <row r="210" spans="2:11" x14ac:dyDescent="0.25">
      <c r="B210" s="2">
        <v>42400</v>
      </c>
      <c r="C210" s="2" t="s">
        <v>85</v>
      </c>
      <c r="D210" t="s">
        <v>21</v>
      </c>
      <c r="E210" t="s">
        <v>57</v>
      </c>
      <c r="F210">
        <v>0</v>
      </c>
      <c r="G210">
        <v>8</v>
      </c>
      <c r="H210" s="5">
        <v>813710</v>
      </c>
      <c r="I210" s="6">
        <v>8118</v>
      </c>
      <c r="J210" s="7">
        <v>1055409</v>
      </c>
      <c r="K210" s="6">
        <v>8408</v>
      </c>
    </row>
    <row r="211" spans="2:11" x14ac:dyDescent="0.25">
      <c r="B211" s="2">
        <v>42379</v>
      </c>
      <c r="C211" s="2" t="s">
        <v>85</v>
      </c>
      <c r="D211" t="s">
        <v>21</v>
      </c>
      <c r="E211" t="s">
        <v>57</v>
      </c>
      <c r="F211">
        <v>0</v>
      </c>
      <c r="G211">
        <v>8</v>
      </c>
      <c r="H211" s="5">
        <v>787187</v>
      </c>
      <c r="I211" s="6">
        <v>7115</v>
      </c>
      <c r="J211" s="7">
        <v>1055409</v>
      </c>
      <c r="K211" s="6">
        <v>8408</v>
      </c>
    </row>
    <row r="212" spans="2:11" x14ac:dyDescent="0.25">
      <c r="B212" s="2">
        <v>42449</v>
      </c>
      <c r="C212" s="2" t="s">
        <v>87</v>
      </c>
      <c r="D212" t="s">
        <v>21</v>
      </c>
      <c r="E212" s="1" t="s">
        <v>57</v>
      </c>
      <c r="F212">
        <v>0</v>
      </c>
      <c r="G212">
        <v>8</v>
      </c>
      <c r="H212" s="5">
        <v>768846</v>
      </c>
      <c r="I212" s="6">
        <v>7439</v>
      </c>
      <c r="J212" s="7">
        <v>1055409</v>
      </c>
      <c r="K212" s="6">
        <v>8408</v>
      </c>
    </row>
    <row r="213" spans="2:11" x14ac:dyDescent="0.25">
      <c r="B213" s="2">
        <v>42428</v>
      </c>
      <c r="C213" s="2" t="s">
        <v>86</v>
      </c>
      <c r="D213" t="s">
        <v>21</v>
      </c>
      <c r="E213" t="s">
        <v>57</v>
      </c>
      <c r="F213">
        <v>0</v>
      </c>
      <c r="G213">
        <v>8</v>
      </c>
      <c r="H213" s="5">
        <v>751469</v>
      </c>
      <c r="I213" s="6">
        <v>7359</v>
      </c>
      <c r="J213" s="7">
        <v>1055409</v>
      </c>
      <c r="K213" s="6">
        <v>8408</v>
      </c>
    </row>
    <row r="214" spans="2:11" x14ac:dyDescent="0.25">
      <c r="B214" s="2">
        <v>42442</v>
      </c>
      <c r="C214" s="2" t="s">
        <v>87</v>
      </c>
      <c r="D214" t="s">
        <v>21</v>
      </c>
      <c r="E214" t="s">
        <v>57</v>
      </c>
      <c r="F214">
        <v>0</v>
      </c>
      <c r="G214">
        <v>8</v>
      </c>
      <c r="H214" s="5">
        <v>742916</v>
      </c>
      <c r="I214" s="6">
        <v>7168</v>
      </c>
      <c r="J214" s="7">
        <v>1055409</v>
      </c>
      <c r="K214" s="6">
        <v>8408</v>
      </c>
    </row>
    <row r="215" spans="2:11" x14ac:dyDescent="0.25">
      <c r="B215" s="2">
        <v>42435</v>
      </c>
      <c r="C215" s="2" t="s">
        <v>87</v>
      </c>
      <c r="D215" t="s">
        <v>21</v>
      </c>
      <c r="E215" t="s">
        <v>57</v>
      </c>
      <c r="F215">
        <v>0</v>
      </c>
      <c r="G215">
        <v>8</v>
      </c>
      <c r="H215" s="5">
        <v>722487</v>
      </c>
      <c r="I215" s="6">
        <v>7039</v>
      </c>
      <c r="J215" s="7">
        <v>1055409</v>
      </c>
      <c r="K215" s="6">
        <v>8408</v>
      </c>
    </row>
    <row r="216" spans="2:11" x14ac:dyDescent="0.25">
      <c r="B216" s="2">
        <v>42393</v>
      </c>
      <c r="C216" s="2" t="s">
        <v>85</v>
      </c>
      <c r="D216" t="s">
        <v>21</v>
      </c>
      <c r="E216" t="s">
        <v>57</v>
      </c>
      <c r="F216">
        <v>0</v>
      </c>
      <c r="G216">
        <v>6</v>
      </c>
      <c r="H216" s="5">
        <v>549933</v>
      </c>
      <c r="I216" s="6">
        <v>5697</v>
      </c>
      <c r="J216" s="7">
        <v>791556.75</v>
      </c>
      <c r="K216" s="6">
        <v>6306</v>
      </c>
    </row>
    <row r="217" spans="2:11" x14ac:dyDescent="0.25">
      <c r="B217" s="2">
        <v>42414</v>
      </c>
      <c r="C217" s="2" t="s">
        <v>86</v>
      </c>
      <c r="D217" t="s">
        <v>70</v>
      </c>
      <c r="E217" t="s">
        <v>31</v>
      </c>
      <c r="F217">
        <v>0</v>
      </c>
      <c r="G217">
        <v>8</v>
      </c>
      <c r="H217" s="5">
        <v>583133</v>
      </c>
      <c r="I217" s="6">
        <v>6589</v>
      </c>
      <c r="J217" s="7">
        <v>927600</v>
      </c>
      <c r="K217" s="6">
        <v>8456</v>
      </c>
    </row>
    <row r="218" spans="2:11" x14ac:dyDescent="0.25">
      <c r="B218" s="2">
        <v>42372</v>
      </c>
      <c r="C218" s="2" t="s">
        <v>85</v>
      </c>
      <c r="D218" t="s">
        <v>70</v>
      </c>
      <c r="E218" t="s">
        <v>31</v>
      </c>
      <c r="F218">
        <v>0</v>
      </c>
      <c r="G218">
        <v>8</v>
      </c>
      <c r="H218" s="5">
        <v>552338</v>
      </c>
      <c r="I218" s="6">
        <v>6997</v>
      </c>
      <c r="J218" s="7">
        <v>927600</v>
      </c>
      <c r="K218" s="6">
        <v>8456</v>
      </c>
    </row>
    <row r="219" spans="2:11" x14ac:dyDescent="0.25">
      <c r="B219" s="2">
        <v>42407</v>
      </c>
      <c r="C219" s="2" t="s">
        <v>86</v>
      </c>
      <c r="D219" t="s">
        <v>70</v>
      </c>
      <c r="E219" t="s">
        <v>31</v>
      </c>
      <c r="F219">
        <v>0</v>
      </c>
      <c r="G219">
        <v>8</v>
      </c>
      <c r="H219" s="5">
        <v>472198</v>
      </c>
      <c r="I219" s="6">
        <v>6853</v>
      </c>
      <c r="J219" s="7">
        <v>927600</v>
      </c>
      <c r="K219" s="6">
        <v>8456</v>
      </c>
    </row>
    <row r="220" spans="2:11" x14ac:dyDescent="0.25">
      <c r="B220" s="2">
        <v>42400</v>
      </c>
      <c r="C220" s="2" t="s">
        <v>85</v>
      </c>
      <c r="D220" t="s">
        <v>70</v>
      </c>
      <c r="E220" t="s">
        <v>31</v>
      </c>
      <c r="F220">
        <v>0</v>
      </c>
      <c r="G220">
        <v>8</v>
      </c>
      <c r="H220" s="5">
        <v>455658</v>
      </c>
      <c r="I220" s="6">
        <v>6452</v>
      </c>
      <c r="J220" s="7">
        <v>927600</v>
      </c>
      <c r="K220" s="6">
        <v>8456</v>
      </c>
    </row>
    <row r="221" spans="2:11" x14ac:dyDescent="0.25">
      <c r="B221" s="2">
        <v>42386</v>
      </c>
      <c r="C221" s="2" t="s">
        <v>85</v>
      </c>
      <c r="D221" t="s">
        <v>70</v>
      </c>
      <c r="E221" t="s">
        <v>31</v>
      </c>
      <c r="F221">
        <v>0</v>
      </c>
      <c r="G221">
        <v>8</v>
      </c>
      <c r="H221" s="5">
        <v>411044</v>
      </c>
      <c r="I221" s="6">
        <v>5452</v>
      </c>
      <c r="J221" s="7">
        <v>927600</v>
      </c>
      <c r="K221" s="6">
        <v>8456</v>
      </c>
    </row>
    <row r="222" spans="2:11" x14ac:dyDescent="0.25">
      <c r="B222" s="2">
        <v>42379</v>
      </c>
      <c r="C222" s="2" t="s">
        <v>85</v>
      </c>
      <c r="D222" t="s">
        <v>70</v>
      </c>
      <c r="E222" t="s">
        <v>31</v>
      </c>
      <c r="F222">
        <v>0</v>
      </c>
      <c r="G222">
        <v>8</v>
      </c>
      <c r="H222" s="5">
        <v>384482</v>
      </c>
      <c r="I222" s="6">
        <v>5316</v>
      </c>
      <c r="J222" s="7">
        <v>927600</v>
      </c>
      <c r="K222" s="6">
        <v>8456</v>
      </c>
    </row>
    <row r="223" spans="2:11" x14ac:dyDescent="0.25">
      <c r="B223" s="2">
        <v>42393</v>
      </c>
      <c r="C223" s="2" t="s">
        <v>85</v>
      </c>
      <c r="D223" t="s">
        <v>70</v>
      </c>
      <c r="E223" t="s">
        <v>31</v>
      </c>
      <c r="F223">
        <v>0</v>
      </c>
      <c r="G223">
        <v>6</v>
      </c>
      <c r="H223" s="5">
        <v>262562</v>
      </c>
      <c r="I223" s="6">
        <v>4007</v>
      </c>
      <c r="J223" s="7">
        <v>695700</v>
      </c>
      <c r="K223" s="6">
        <v>6342</v>
      </c>
    </row>
    <row r="224" spans="2:11" x14ac:dyDescent="0.25">
      <c r="B224" s="2">
        <v>42372</v>
      </c>
      <c r="C224" s="2" t="s">
        <v>85</v>
      </c>
      <c r="D224" t="s">
        <v>10</v>
      </c>
      <c r="E224" t="s">
        <v>38</v>
      </c>
      <c r="F224">
        <v>0</v>
      </c>
      <c r="G224">
        <v>9</v>
      </c>
      <c r="H224" s="5">
        <v>1477505</v>
      </c>
      <c r="I224" s="6">
        <v>12770</v>
      </c>
      <c r="J224" s="7">
        <v>1660500</v>
      </c>
      <c r="K224" s="6">
        <v>13536</v>
      </c>
    </row>
    <row r="225" spans="2:11" x14ac:dyDescent="0.25">
      <c r="B225" s="2">
        <v>42414</v>
      </c>
      <c r="C225" s="2" t="s">
        <v>86</v>
      </c>
      <c r="D225" t="s">
        <v>10</v>
      </c>
      <c r="E225" t="s">
        <v>38</v>
      </c>
      <c r="F225">
        <v>0</v>
      </c>
      <c r="G225">
        <v>9</v>
      </c>
      <c r="H225" s="5">
        <v>841122</v>
      </c>
      <c r="I225" s="6">
        <v>8862</v>
      </c>
      <c r="J225" s="7">
        <v>1660500</v>
      </c>
      <c r="K225" s="6">
        <v>13536</v>
      </c>
    </row>
    <row r="226" spans="2:11" x14ac:dyDescent="0.25">
      <c r="B226" s="2">
        <v>42456</v>
      </c>
      <c r="C226" s="2" t="s">
        <v>87</v>
      </c>
      <c r="D226" t="s">
        <v>10</v>
      </c>
      <c r="E226" t="s">
        <v>38</v>
      </c>
      <c r="F226">
        <v>0</v>
      </c>
      <c r="G226">
        <v>8</v>
      </c>
      <c r="H226" s="5">
        <v>1009392</v>
      </c>
      <c r="I226" s="6">
        <v>9916</v>
      </c>
      <c r="J226" s="7">
        <v>1476000</v>
      </c>
      <c r="K226" s="6">
        <v>12032</v>
      </c>
    </row>
    <row r="227" spans="2:11" x14ac:dyDescent="0.25">
      <c r="B227" s="2">
        <v>42449</v>
      </c>
      <c r="C227" s="2" t="s">
        <v>87</v>
      </c>
      <c r="D227" t="s">
        <v>10</v>
      </c>
      <c r="E227" s="1" t="s">
        <v>38</v>
      </c>
      <c r="F227">
        <v>0</v>
      </c>
      <c r="G227">
        <v>8</v>
      </c>
      <c r="H227" s="5">
        <v>825077</v>
      </c>
      <c r="I227" s="6">
        <v>10041</v>
      </c>
      <c r="J227" s="7">
        <v>1476000</v>
      </c>
      <c r="K227" s="6">
        <v>12032</v>
      </c>
    </row>
    <row r="228" spans="2:11" x14ac:dyDescent="0.25">
      <c r="B228" s="2">
        <v>42386</v>
      </c>
      <c r="C228" s="2" t="s">
        <v>85</v>
      </c>
      <c r="D228" t="s">
        <v>10</v>
      </c>
      <c r="E228" t="s">
        <v>38</v>
      </c>
      <c r="F228">
        <v>0</v>
      </c>
      <c r="G228">
        <v>8</v>
      </c>
      <c r="H228" s="5">
        <v>822460</v>
      </c>
      <c r="I228" s="6">
        <v>9012</v>
      </c>
      <c r="J228" s="7">
        <v>1476000</v>
      </c>
      <c r="K228" s="6">
        <v>12032</v>
      </c>
    </row>
    <row r="229" spans="2:11" x14ac:dyDescent="0.25">
      <c r="B229" s="2">
        <v>42421</v>
      </c>
      <c r="C229" s="2" t="s">
        <v>86</v>
      </c>
      <c r="D229" t="s">
        <v>10</v>
      </c>
      <c r="E229" t="s">
        <v>38</v>
      </c>
      <c r="F229">
        <v>0</v>
      </c>
      <c r="G229">
        <v>8</v>
      </c>
      <c r="H229" s="5">
        <v>756746</v>
      </c>
      <c r="I229" s="6">
        <v>9179</v>
      </c>
      <c r="J229" s="7">
        <v>1476000</v>
      </c>
      <c r="K229" s="6">
        <v>12032</v>
      </c>
    </row>
    <row r="230" spans="2:11" x14ac:dyDescent="0.25">
      <c r="B230" s="2">
        <v>42400</v>
      </c>
      <c r="C230" s="2" t="s">
        <v>85</v>
      </c>
      <c r="D230" t="s">
        <v>10</v>
      </c>
      <c r="E230" t="s">
        <v>38</v>
      </c>
      <c r="F230">
        <v>0</v>
      </c>
      <c r="G230">
        <v>8</v>
      </c>
      <c r="H230" s="5">
        <v>724729</v>
      </c>
      <c r="I230" s="6">
        <v>9018</v>
      </c>
      <c r="J230" s="7">
        <v>1476000</v>
      </c>
      <c r="K230" s="6">
        <v>12032</v>
      </c>
    </row>
    <row r="231" spans="2:11" x14ac:dyDescent="0.25">
      <c r="B231" s="2">
        <v>42379</v>
      </c>
      <c r="C231" s="2" t="s">
        <v>85</v>
      </c>
      <c r="D231" t="s">
        <v>10</v>
      </c>
      <c r="E231" t="s">
        <v>38</v>
      </c>
      <c r="F231">
        <v>0</v>
      </c>
      <c r="G231">
        <v>8</v>
      </c>
      <c r="H231" s="5">
        <v>720499</v>
      </c>
      <c r="I231" s="6">
        <v>8533</v>
      </c>
      <c r="J231" s="7">
        <v>1476000</v>
      </c>
      <c r="K231" s="6">
        <v>12032</v>
      </c>
    </row>
    <row r="232" spans="2:11" x14ac:dyDescent="0.25">
      <c r="B232" s="2">
        <v>42442</v>
      </c>
      <c r="C232" s="2" t="s">
        <v>87</v>
      </c>
      <c r="D232" t="s">
        <v>10</v>
      </c>
      <c r="E232" t="s">
        <v>38</v>
      </c>
      <c r="F232">
        <v>0</v>
      </c>
      <c r="G232">
        <v>8</v>
      </c>
      <c r="H232" s="5">
        <v>659099</v>
      </c>
      <c r="I232" s="6">
        <v>8500</v>
      </c>
      <c r="J232" s="7">
        <v>1476000</v>
      </c>
      <c r="K232" s="6">
        <v>12032</v>
      </c>
    </row>
    <row r="233" spans="2:11" x14ac:dyDescent="0.25">
      <c r="B233" s="2">
        <v>42435</v>
      </c>
      <c r="C233" s="2" t="s">
        <v>87</v>
      </c>
      <c r="D233" t="s">
        <v>10</v>
      </c>
      <c r="E233" t="s">
        <v>38</v>
      </c>
      <c r="F233">
        <v>0</v>
      </c>
      <c r="G233">
        <v>8</v>
      </c>
      <c r="H233" s="5">
        <v>642636</v>
      </c>
      <c r="I233" s="6">
        <v>8369</v>
      </c>
      <c r="J233" s="7">
        <v>1476000</v>
      </c>
      <c r="K233" s="6">
        <v>12032</v>
      </c>
    </row>
    <row r="234" spans="2:11" x14ac:dyDescent="0.25">
      <c r="B234" s="2">
        <v>42428</v>
      </c>
      <c r="C234" s="2" t="s">
        <v>86</v>
      </c>
      <c r="D234" t="s">
        <v>10</v>
      </c>
      <c r="E234" t="s">
        <v>38</v>
      </c>
      <c r="F234">
        <v>0</v>
      </c>
      <c r="G234">
        <v>8</v>
      </c>
      <c r="H234" s="5">
        <v>455737</v>
      </c>
      <c r="I234" s="6">
        <v>6077</v>
      </c>
      <c r="J234" s="7">
        <v>1476000</v>
      </c>
      <c r="K234" s="6">
        <v>12032</v>
      </c>
    </row>
    <row r="235" spans="2:11" x14ac:dyDescent="0.25">
      <c r="B235" s="2">
        <v>42407</v>
      </c>
      <c r="C235" s="2" t="s">
        <v>86</v>
      </c>
      <c r="D235" t="s">
        <v>10</v>
      </c>
      <c r="E235" t="s">
        <v>38</v>
      </c>
      <c r="F235">
        <v>0</v>
      </c>
      <c r="G235">
        <v>7</v>
      </c>
      <c r="H235" s="5">
        <v>557235</v>
      </c>
      <c r="I235" s="6">
        <v>7477</v>
      </c>
      <c r="J235" s="7">
        <v>1291500</v>
      </c>
      <c r="K235" s="6">
        <v>10528</v>
      </c>
    </row>
    <row r="236" spans="2:11" x14ac:dyDescent="0.25">
      <c r="B236" s="2">
        <v>42393</v>
      </c>
      <c r="C236" s="2" t="s">
        <v>85</v>
      </c>
      <c r="D236" t="s">
        <v>10</v>
      </c>
      <c r="E236" t="s">
        <v>38</v>
      </c>
      <c r="F236">
        <v>0</v>
      </c>
      <c r="G236">
        <v>6</v>
      </c>
      <c r="H236" s="5">
        <v>642844</v>
      </c>
      <c r="I236" s="6">
        <v>7632</v>
      </c>
      <c r="J236" s="7">
        <v>1107000</v>
      </c>
      <c r="K236" s="6">
        <v>9024</v>
      </c>
    </row>
    <row r="237" spans="2:11" x14ac:dyDescent="0.25">
      <c r="B237" s="2">
        <v>42421</v>
      </c>
      <c r="C237" s="2" t="s">
        <v>86</v>
      </c>
      <c r="D237" t="s">
        <v>79</v>
      </c>
      <c r="E237" t="s">
        <v>29</v>
      </c>
      <c r="F237">
        <v>0</v>
      </c>
      <c r="G237">
        <v>8</v>
      </c>
      <c r="H237" s="5">
        <v>538668</v>
      </c>
      <c r="I237" s="6">
        <v>7460</v>
      </c>
      <c r="J237" s="7">
        <v>878432</v>
      </c>
      <c r="K237" s="6">
        <v>8168</v>
      </c>
    </row>
    <row r="238" spans="2:11" x14ac:dyDescent="0.25">
      <c r="B238" s="2">
        <v>42379</v>
      </c>
      <c r="C238" s="2" t="s">
        <v>85</v>
      </c>
      <c r="D238" t="s">
        <v>79</v>
      </c>
      <c r="E238" t="s">
        <v>29</v>
      </c>
      <c r="F238">
        <v>0</v>
      </c>
      <c r="G238">
        <v>8</v>
      </c>
      <c r="H238" s="5">
        <v>529395</v>
      </c>
      <c r="I238" s="6">
        <v>6840</v>
      </c>
      <c r="J238" s="7">
        <v>878432</v>
      </c>
      <c r="K238" s="6">
        <v>8168</v>
      </c>
    </row>
    <row r="239" spans="2:11" x14ac:dyDescent="0.25">
      <c r="B239" s="2">
        <v>42386</v>
      </c>
      <c r="C239" s="2" t="s">
        <v>85</v>
      </c>
      <c r="D239" t="s">
        <v>79</v>
      </c>
      <c r="E239" t="s">
        <v>29</v>
      </c>
      <c r="F239">
        <v>0</v>
      </c>
      <c r="G239">
        <v>8</v>
      </c>
      <c r="H239" s="5">
        <v>525768</v>
      </c>
      <c r="I239" s="6">
        <v>6943</v>
      </c>
      <c r="J239" s="7">
        <v>878432</v>
      </c>
      <c r="K239" s="6">
        <v>8168</v>
      </c>
    </row>
    <row r="240" spans="2:11" x14ac:dyDescent="0.25">
      <c r="B240" s="2">
        <v>42372</v>
      </c>
      <c r="C240" s="2" t="s">
        <v>85</v>
      </c>
      <c r="D240" t="s">
        <v>79</v>
      </c>
      <c r="E240" t="s">
        <v>29</v>
      </c>
      <c r="F240">
        <v>0</v>
      </c>
      <c r="G240">
        <v>8</v>
      </c>
      <c r="H240" s="5">
        <v>518228</v>
      </c>
      <c r="I240" s="6">
        <v>7074</v>
      </c>
      <c r="J240" s="7">
        <v>878432</v>
      </c>
      <c r="K240" s="6">
        <v>8168</v>
      </c>
    </row>
    <row r="241" spans="2:11" x14ac:dyDescent="0.25">
      <c r="B241" s="2">
        <v>42400</v>
      </c>
      <c r="C241" s="2" t="s">
        <v>85</v>
      </c>
      <c r="D241" t="s">
        <v>79</v>
      </c>
      <c r="E241" t="s">
        <v>29</v>
      </c>
      <c r="F241">
        <v>0</v>
      </c>
      <c r="G241">
        <v>8</v>
      </c>
      <c r="H241" s="5">
        <v>477846</v>
      </c>
      <c r="I241" s="6">
        <v>6592</v>
      </c>
      <c r="J241" s="7">
        <v>878432</v>
      </c>
      <c r="K241" s="6">
        <v>8168</v>
      </c>
    </row>
    <row r="242" spans="2:11" x14ac:dyDescent="0.25">
      <c r="B242" s="2">
        <v>42414</v>
      </c>
      <c r="C242" s="2" t="s">
        <v>86</v>
      </c>
      <c r="D242" t="s">
        <v>79</v>
      </c>
      <c r="E242" t="s">
        <v>29</v>
      </c>
      <c r="F242">
        <v>0</v>
      </c>
      <c r="G242">
        <v>8</v>
      </c>
      <c r="H242" s="5">
        <v>462978</v>
      </c>
      <c r="I242" s="6">
        <v>6569</v>
      </c>
      <c r="J242" s="7">
        <v>878432</v>
      </c>
      <c r="K242" s="6">
        <v>8168</v>
      </c>
    </row>
    <row r="243" spans="2:11" x14ac:dyDescent="0.25">
      <c r="B243" s="2">
        <v>42407</v>
      </c>
      <c r="C243" s="2" t="s">
        <v>86</v>
      </c>
      <c r="D243" t="s">
        <v>79</v>
      </c>
      <c r="E243" t="s">
        <v>29</v>
      </c>
      <c r="F243">
        <v>0</v>
      </c>
      <c r="G243">
        <v>8</v>
      </c>
      <c r="H243" s="5">
        <v>436995</v>
      </c>
      <c r="I243" s="6">
        <v>6144</v>
      </c>
      <c r="J243" s="7">
        <v>878432</v>
      </c>
      <c r="K243" s="6">
        <v>8168</v>
      </c>
    </row>
    <row r="244" spans="2:11" x14ac:dyDescent="0.25">
      <c r="B244" s="2">
        <v>42393</v>
      </c>
      <c r="C244" s="2" t="s">
        <v>85</v>
      </c>
      <c r="D244" t="s">
        <v>79</v>
      </c>
      <c r="E244" t="s">
        <v>29</v>
      </c>
      <c r="F244">
        <v>0</v>
      </c>
      <c r="G244">
        <v>6</v>
      </c>
      <c r="H244" s="5">
        <v>325572</v>
      </c>
      <c r="I244" s="6">
        <v>4723</v>
      </c>
      <c r="J244" s="7">
        <v>658824</v>
      </c>
      <c r="K244" s="6">
        <v>6126</v>
      </c>
    </row>
    <row r="245" spans="2:11" x14ac:dyDescent="0.25">
      <c r="B245" s="2">
        <v>42372</v>
      </c>
      <c r="C245" s="2" t="s">
        <v>85</v>
      </c>
      <c r="D245" t="s">
        <v>98</v>
      </c>
      <c r="E245" t="s">
        <v>46</v>
      </c>
      <c r="F245">
        <v>0</v>
      </c>
      <c r="G245">
        <v>9</v>
      </c>
      <c r="H245" s="5">
        <v>870337</v>
      </c>
      <c r="I245" s="6">
        <v>11750</v>
      </c>
      <c r="J245" s="7">
        <v>1694038</v>
      </c>
      <c r="K245" s="6">
        <v>17064</v>
      </c>
    </row>
    <row r="246" spans="2:11" x14ac:dyDescent="0.25">
      <c r="B246" s="2">
        <v>42372</v>
      </c>
      <c r="C246" s="2" t="s">
        <v>85</v>
      </c>
      <c r="D246" t="s">
        <v>25</v>
      </c>
      <c r="E246" t="s">
        <v>63</v>
      </c>
      <c r="F246">
        <v>0</v>
      </c>
      <c r="G246">
        <v>9</v>
      </c>
      <c r="H246" s="5">
        <v>1651287</v>
      </c>
      <c r="I246" s="6">
        <v>13288</v>
      </c>
      <c r="J246" s="7">
        <v>1703896.875</v>
      </c>
      <c r="K246" s="6">
        <v>14445</v>
      </c>
    </row>
    <row r="247" spans="2:11" x14ac:dyDescent="0.25">
      <c r="B247" s="2">
        <v>42456</v>
      </c>
      <c r="C247" s="2" t="s">
        <v>87</v>
      </c>
      <c r="D247" t="s">
        <v>25</v>
      </c>
      <c r="E247" t="s">
        <v>63</v>
      </c>
      <c r="F247">
        <v>0</v>
      </c>
      <c r="G247">
        <v>8</v>
      </c>
      <c r="H247" s="5">
        <v>1352186</v>
      </c>
      <c r="I247" s="6">
        <v>12085</v>
      </c>
      <c r="J247" s="7">
        <v>1514575</v>
      </c>
      <c r="K247" s="6">
        <v>12840</v>
      </c>
    </row>
    <row r="248" spans="2:11" x14ac:dyDescent="0.25">
      <c r="B248" s="2">
        <v>42449</v>
      </c>
      <c r="C248" s="2" t="s">
        <v>87</v>
      </c>
      <c r="D248" t="s">
        <v>25</v>
      </c>
      <c r="E248" s="1" t="s">
        <v>63</v>
      </c>
      <c r="F248">
        <v>0</v>
      </c>
      <c r="G248">
        <v>8</v>
      </c>
      <c r="H248" s="5">
        <v>981647</v>
      </c>
      <c r="I248" s="6">
        <v>11072</v>
      </c>
      <c r="J248" s="7">
        <v>1514575</v>
      </c>
      <c r="K248" s="6">
        <v>12840</v>
      </c>
    </row>
    <row r="249" spans="2:11" x14ac:dyDescent="0.25">
      <c r="B249" s="2">
        <v>42414</v>
      </c>
      <c r="C249" s="2" t="s">
        <v>86</v>
      </c>
      <c r="D249" t="s">
        <v>25</v>
      </c>
      <c r="E249" t="s">
        <v>63</v>
      </c>
      <c r="F249">
        <v>0</v>
      </c>
      <c r="G249">
        <v>8</v>
      </c>
      <c r="H249" s="5">
        <v>779491</v>
      </c>
      <c r="I249" s="6">
        <v>9164</v>
      </c>
      <c r="J249" s="7">
        <v>1514575</v>
      </c>
      <c r="K249" s="6">
        <v>12840</v>
      </c>
    </row>
    <row r="250" spans="2:11" x14ac:dyDescent="0.25">
      <c r="B250" s="2">
        <v>42379</v>
      </c>
      <c r="C250" s="2" t="s">
        <v>85</v>
      </c>
      <c r="D250" t="s">
        <v>25</v>
      </c>
      <c r="E250" t="s">
        <v>63</v>
      </c>
      <c r="F250">
        <v>0</v>
      </c>
      <c r="G250">
        <v>8</v>
      </c>
      <c r="H250" s="5">
        <v>770315</v>
      </c>
      <c r="I250" s="6">
        <v>9225</v>
      </c>
      <c r="J250" s="7">
        <v>1514575</v>
      </c>
      <c r="K250" s="6">
        <v>12840</v>
      </c>
    </row>
    <row r="251" spans="2:11" x14ac:dyDescent="0.25">
      <c r="B251" s="2">
        <v>42421</v>
      </c>
      <c r="C251" s="2" t="s">
        <v>86</v>
      </c>
      <c r="D251" t="s">
        <v>25</v>
      </c>
      <c r="E251" t="s">
        <v>63</v>
      </c>
      <c r="F251">
        <v>0</v>
      </c>
      <c r="G251">
        <v>8</v>
      </c>
      <c r="H251" s="5">
        <v>729805</v>
      </c>
      <c r="I251" s="6">
        <v>8859</v>
      </c>
      <c r="J251" s="7">
        <v>1514575</v>
      </c>
      <c r="K251" s="6">
        <v>12840</v>
      </c>
    </row>
    <row r="252" spans="2:11" x14ac:dyDescent="0.25">
      <c r="B252" s="2">
        <v>42442</v>
      </c>
      <c r="C252" s="2" t="s">
        <v>87</v>
      </c>
      <c r="D252" t="s">
        <v>25</v>
      </c>
      <c r="E252" t="s">
        <v>63</v>
      </c>
      <c r="F252">
        <v>0</v>
      </c>
      <c r="G252">
        <v>8</v>
      </c>
      <c r="H252" s="5">
        <v>723466</v>
      </c>
      <c r="I252" s="6">
        <v>8615</v>
      </c>
      <c r="J252" s="7">
        <v>1514575</v>
      </c>
      <c r="K252" s="6">
        <v>12840</v>
      </c>
    </row>
    <row r="253" spans="2:11" x14ac:dyDescent="0.25">
      <c r="B253" s="2">
        <v>42386</v>
      </c>
      <c r="C253" s="2" t="s">
        <v>85</v>
      </c>
      <c r="D253" t="s">
        <v>25</v>
      </c>
      <c r="E253" t="s">
        <v>63</v>
      </c>
      <c r="F253">
        <v>0</v>
      </c>
      <c r="G253">
        <v>8</v>
      </c>
      <c r="H253" s="5">
        <v>635769</v>
      </c>
      <c r="I253" s="6">
        <v>7775</v>
      </c>
      <c r="J253" s="7">
        <v>1514575</v>
      </c>
      <c r="K253" s="6">
        <v>12840</v>
      </c>
    </row>
    <row r="254" spans="2:11" x14ac:dyDescent="0.25">
      <c r="B254" s="2">
        <v>42407</v>
      </c>
      <c r="C254" s="2" t="s">
        <v>86</v>
      </c>
      <c r="D254" t="s">
        <v>25</v>
      </c>
      <c r="E254" t="s">
        <v>63</v>
      </c>
      <c r="F254">
        <v>0</v>
      </c>
      <c r="G254">
        <v>8</v>
      </c>
      <c r="H254" s="5">
        <v>618591</v>
      </c>
      <c r="I254" s="6">
        <v>8249</v>
      </c>
      <c r="J254" s="7">
        <v>1514575</v>
      </c>
      <c r="K254" s="6">
        <v>12840</v>
      </c>
    </row>
    <row r="255" spans="2:11" x14ac:dyDescent="0.25">
      <c r="B255" s="2">
        <v>42400</v>
      </c>
      <c r="C255" s="2" t="s">
        <v>85</v>
      </c>
      <c r="D255" t="s">
        <v>25</v>
      </c>
      <c r="E255" t="s">
        <v>63</v>
      </c>
      <c r="F255">
        <v>0</v>
      </c>
      <c r="G255">
        <v>8</v>
      </c>
      <c r="H255" s="5">
        <v>599766</v>
      </c>
      <c r="I255" s="6">
        <v>7922</v>
      </c>
      <c r="J255" s="7">
        <v>1514575</v>
      </c>
      <c r="K255" s="6">
        <v>12840</v>
      </c>
    </row>
    <row r="256" spans="2:11" x14ac:dyDescent="0.25">
      <c r="B256" s="2">
        <v>42435</v>
      </c>
      <c r="C256" s="2" t="s">
        <v>87</v>
      </c>
      <c r="D256" t="s">
        <v>25</v>
      </c>
      <c r="E256" t="s">
        <v>63</v>
      </c>
      <c r="F256">
        <v>0</v>
      </c>
      <c r="G256">
        <v>8</v>
      </c>
      <c r="H256" s="5">
        <v>552229</v>
      </c>
      <c r="I256" s="6">
        <v>6740</v>
      </c>
      <c r="J256" s="7">
        <v>1514575</v>
      </c>
      <c r="K256" s="6">
        <v>12840</v>
      </c>
    </row>
    <row r="257" spans="2:11" x14ac:dyDescent="0.25">
      <c r="B257" s="2">
        <v>42428</v>
      </c>
      <c r="C257" s="2" t="s">
        <v>86</v>
      </c>
      <c r="D257" t="s">
        <v>25</v>
      </c>
      <c r="E257" t="s">
        <v>63</v>
      </c>
      <c r="F257">
        <v>0</v>
      </c>
      <c r="G257">
        <v>8</v>
      </c>
      <c r="H257" s="5">
        <v>518384</v>
      </c>
      <c r="I257" s="6">
        <v>6547</v>
      </c>
      <c r="J257" s="7">
        <v>1514575</v>
      </c>
      <c r="K257" s="6">
        <v>12840</v>
      </c>
    </row>
    <row r="258" spans="2:11" x14ac:dyDescent="0.25">
      <c r="B258" s="2">
        <v>42393</v>
      </c>
      <c r="C258" s="2" t="s">
        <v>85</v>
      </c>
      <c r="D258" t="s">
        <v>25</v>
      </c>
      <c r="E258" t="s">
        <v>63</v>
      </c>
      <c r="F258">
        <v>0</v>
      </c>
      <c r="G258">
        <v>6</v>
      </c>
      <c r="H258" s="5">
        <v>397769</v>
      </c>
      <c r="I258" s="6">
        <v>5683</v>
      </c>
      <c r="J258" s="7">
        <v>1135931.25</v>
      </c>
      <c r="K258" s="6">
        <v>9630</v>
      </c>
    </row>
    <row r="259" spans="2:11" x14ac:dyDescent="0.25">
      <c r="B259" s="2">
        <v>42372</v>
      </c>
      <c r="C259" s="2" t="s">
        <v>85</v>
      </c>
      <c r="D259" t="s">
        <v>16</v>
      </c>
      <c r="E259" t="s">
        <v>50</v>
      </c>
      <c r="F259">
        <v>0</v>
      </c>
      <c r="G259">
        <v>8</v>
      </c>
      <c r="H259" s="5">
        <v>1495724</v>
      </c>
      <c r="I259" s="6">
        <v>12538</v>
      </c>
      <c r="J259" s="7">
        <v>1552352</v>
      </c>
      <c r="K259" s="6">
        <v>13008</v>
      </c>
    </row>
    <row r="260" spans="2:11" x14ac:dyDescent="0.25">
      <c r="B260" s="2">
        <v>42386</v>
      </c>
      <c r="C260" s="2" t="s">
        <v>85</v>
      </c>
      <c r="D260" t="s">
        <v>16</v>
      </c>
      <c r="E260" t="s">
        <v>50</v>
      </c>
      <c r="F260">
        <v>0</v>
      </c>
      <c r="G260">
        <v>8</v>
      </c>
      <c r="H260" s="5">
        <v>1146372</v>
      </c>
      <c r="I260" s="6">
        <v>10442</v>
      </c>
      <c r="J260" s="7">
        <v>1552352</v>
      </c>
      <c r="K260" s="6">
        <v>13008</v>
      </c>
    </row>
    <row r="261" spans="2:11" x14ac:dyDescent="0.25">
      <c r="B261" s="2">
        <v>42379</v>
      </c>
      <c r="C261" s="2" t="s">
        <v>85</v>
      </c>
      <c r="D261" t="s">
        <v>16</v>
      </c>
      <c r="E261" t="s">
        <v>50</v>
      </c>
      <c r="F261">
        <v>0</v>
      </c>
      <c r="G261">
        <v>8</v>
      </c>
      <c r="H261" s="5">
        <v>1121842</v>
      </c>
      <c r="I261" s="6">
        <v>9808</v>
      </c>
      <c r="J261" s="7">
        <v>1552352</v>
      </c>
      <c r="K261" s="6">
        <v>13008</v>
      </c>
    </row>
    <row r="262" spans="2:11" x14ac:dyDescent="0.25">
      <c r="B262" s="2">
        <v>42414</v>
      </c>
      <c r="C262" s="2" t="s">
        <v>86</v>
      </c>
      <c r="D262" t="s">
        <v>16</v>
      </c>
      <c r="E262" t="s">
        <v>50</v>
      </c>
      <c r="F262">
        <v>0</v>
      </c>
      <c r="G262">
        <v>8</v>
      </c>
      <c r="H262" s="5">
        <v>1098756</v>
      </c>
      <c r="I262" s="6">
        <v>10392</v>
      </c>
      <c r="J262" s="7">
        <v>1552352</v>
      </c>
      <c r="K262" s="6">
        <v>13008</v>
      </c>
    </row>
    <row r="263" spans="2:11" x14ac:dyDescent="0.25">
      <c r="B263" s="2">
        <v>42400</v>
      </c>
      <c r="C263" s="2" t="s">
        <v>85</v>
      </c>
      <c r="D263" t="s">
        <v>16</v>
      </c>
      <c r="E263" t="s">
        <v>50</v>
      </c>
      <c r="F263">
        <v>0</v>
      </c>
      <c r="G263">
        <v>8</v>
      </c>
      <c r="H263" s="5">
        <v>1082485</v>
      </c>
      <c r="I263" s="6">
        <v>10510</v>
      </c>
      <c r="J263" s="7">
        <v>1552352</v>
      </c>
      <c r="K263" s="6">
        <v>13008</v>
      </c>
    </row>
    <row r="264" spans="2:11" x14ac:dyDescent="0.25">
      <c r="B264" s="2">
        <v>42407</v>
      </c>
      <c r="C264" s="2" t="s">
        <v>86</v>
      </c>
      <c r="D264" t="s">
        <v>16</v>
      </c>
      <c r="E264" t="s">
        <v>50</v>
      </c>
      <c r="F264">
        <v>0</v>
      </c>
      <c r="G264">
        <v>8</v>
      </c>
      <c r="H264" s="5">
        <v>1058989</v>
      </c>
      <c r="I264" s="6">
        <v>10594</v>
      </c>
      <c r="J264" s="7">
        <v>1552352</v>
      </c>
      <c r="K264" s="6">
        <v>13008</v>
      </c>
    </row>
    <row r="265" spans="2:11" x14ac:dyDescent="0.25">
      <c r="B265" s="2">
        <v>42421</v>
      </c>
      <c r="C265" s="2" t="s">
        <v>86</v>
      </c>
      <c r="D265" t="s">
        <v>16</v>
      </c>
      <c r="E265" t="s">
        <v>50</v>
      </c>
      <c r="F265">
        <v>0</v>
      </c>
      <c r="G265">
        <v>8</v>
      </c>
      <c r="H265" s="5">
        <v>1032021</v>
      </c>
      <c r="I265" s="6">
        <v>10002</v>
      </c>
      <c r="J265" s="7">
        <v>1552352</v>
      </c>
      <c r="K265" s="6">
        <v>13008</v>
      </c>
    </row>
    <row r="266" spans="2:11" x14ac:dyDescent="0.25">
      <c r="B266" s="2">
        <v>42456</v>
      </c>
      <c r="C266" s="2" t="s">
        <v>87</v>
      </c>
      <c r="D266" t="s">
        <v>16</v>
      </c>
      <c r="E266" t="s">
        <v>50</v>
      </c>
      <c r="F266">
        <v>0</v>
      </c>
      <c r="G266">
        <v>8</v>
      </c>
      <c r="H266" s="5">
        <v>992096</v>
      </c>
      <c r="I266" s="6">
        <v>9607</v>
      </c>
      <c r="J266" s="7">
        <v>1552352</v>
      </c>
      <c r="K266" s="6">
        <v>13008</v>
      </c>
    </row>
    <row r="267" spans="2:11" x14ac:dyDescent="0.25">
      <c r="B267" s="2">
        <v>42442</v>
      </c>
      <c r="C267" s="2" t="s">
        <v>87</v>
      </c>
      <c r="D267" t="s">
        <v>16</v>
      </c>
      <c r="E267" t="s">
        <v>50</v>
      </c>
      <c r="F267">
        <v>0</v>
      </c>
      <c r="G267">
        <v>8</v>
      </c>
      <c r="H267" s="5">
        <v>973702</v>
      </c>
      <c r="I267" s="6">
        <v>9308</v>
      </c>
      <c r="J267" s="7">
        <v>1552352</v>
      </c>
      <c r="K267" s="6">
        <v>13008</v>
      </c>
    </row>
    <row r="268" spans="2:11" x14ac:dyDescent="0.25">
      <c r="B268" s="2">
        <v>42449</v>
      </c>
      <c r="C268" s="2" t="s">
        <v>87</v>
      </c>
      <c r="D268" t="s">
        <v>16</v>
      </c>
      <c r="E268" s="1" t="s">
        <v>50</v>
      </c>
      <c r="F268">
        <v>0</v>
      </c>
      <c r="G268">
        <v>8</v>
      </c>
      <c r="H268" s="5">
        <v>934149</v>
      </c>
      <c r="I268" s="6">
        <v>8907</v>
      </c>
      <c r="J268" s="7">
        <v>1552352</v>
      </c>
      <c r="K268" s="6">
        <v>13008</v>
      </c>
    </row>
    <row r="269" spans="2:11" x14ac:dyDescent="0.25">
      <c r="B269" s="2">
        <v>42435</v>
      </c>
      <c r="C269" s="2" t="s">
        <v>87</v>
      </c>
      <c r="D269" t="s">
        <v>16</v>
      </c>
      <c r="E269" t="s">
        <v>50</v>
      </c>
      <c r="F269">
        <v>0</v>
      </c>
      <c r="G269">
        <v>8</v>
      </c>
      <c r="H269" s="5">
        <v>882991</v>
      </c>
      <c r="I269" s="6">
        <v>9059</v>
      </c>
      <c r="J269" s="7">
        <v>1552352</v>
      </c>
      <c r="K269" s="6">
        <v>13008</v>
      </c>
    </row>
    <row r="270" spans="2:11" x14ac:dyDescent="0.25">
      <c r="B270" s="2">
        <v>42428</v>
      </c>
      <c r="C270" s="2" t="s">
        <v>86</v>
      </c>
      <c r="D270" t="s">
        <v>16</v>
      </c>
      <c r="E270" t="s">
        <v>50</v>
      </c>
      <c r="F270">
        <v>0</v>
      </c>
      <c r="G270">
        <v>8</v>
      </c>
      <c r="H270" s="5">
        <v>829058</v>
      </c>
      <c r="I270" s="6">
        <v>8494</v>
      </c>
      <c r="J270" s="7">
        <v>1552352</v>
      </c>
      <c r="K270" s="6">
        <v>13008</v>
      </c>
    </row>
    <row r="271" spans="2:11" x14ac:dyDescent="0.25">
      <c r="B271" s="2">
        <v>42393</v>
      </c>
      <c r="C271" s="2" t="s">
        <v>85</v>
      </c>
      <c r="D271" t="s">
        <v>16</v>
      </c>
      <c r="E271" t="s">
        <v>50</v>
      </c>
      <c r="F271">
        <v>0</v>
      </c>
      <c r="G271">
        <v>6</v>
      </c>
      <c r="H271" s="5">
        <v>732366</v>
      </c>
      <c r="I271" s="6">
        <v>7322</v>
      </c>
      <c r="J271" s="7">
        <v>1164264</v>
      </c>
      <c r="K271" s="6">
        <v>9756</v>
      </c>
    </row>
    <row r="272" spans="2:11" x14ac:dyDescent="0.25">
      <c r="B272" s="2">
        <v>42372</v>
      </c>
      <c r="C272" s="2" t="s">
        <v>85</v>
      </c>
      <c r="D272" t="s">
        <v>24</v>
      </c>
      <c r="E272" t="s">
        <v>62</v>
      </c>
      <c r="F272">
        <v>0</v>
      </c>
      <c r="G272">
        <v>9</v>
      </c>
      <c r="H272" s="5">
        <v>2878505</v>
      </c>
      <c r="I272" s="6">
        <v>15198</v>
      </c>
      <c r="J272" s="7">
        <v>2600233.875</v>
      </c>
      <c r="K272" s="6">
        <v>15264</v>
      </c>
    </row>
    <row r="273" spans="2:11" x14ac:dyDescent="0.25">
      <c r="B273" s="2">
        <v>42456</v>
      </c>
      <c r="C273" s="2" t="s">
        <v>87</v>
      </c>
      <c r="D273" t="s">
        <v>24</v>
      </c>
      <c r="E273" t="s">
        <v>62</v>
      </c>
      <c r="F273">
        <v>0</v>
      </c>
      <c r="G273">
        <v>9</v>
      </c>
      <c r="H273" s="5">
        <v>2629844</v>
      </c>
      <c r="I273" s="6">
        <v>15236</v>
      </c>
      <c r="J273" s="7">
        <v>2600233.875</v>
      </c>
      <c r="K273" s="6">
        <v>15264</v>
      </c>
    </row>
    <row r="274" spans="2:11" x14ac:dyDescent="0.25">
      <c r="B274" s="2">
        <v>42449</v>
      </c>
      <c r="C274" s="2" t="s">
        <v>87</v>
      </c>
      <c r="D274" t="s">
        <v>24</v>
      </c>
      <c r="E274" s="1" t="s">
        <v>62</v>
      </c>
      <c r="F274">
        <v>0</v>
      </c>
      <c r="G274">
        <v>8</v>
      </c>
      <c r="H274" s="5">
        <v>2044101</v>
      </c>
      <c r="I274" s="6">
        <v>13554</v>
      </c>
      <c r="J274" s="7">
        <v>2311319</v>
      </c>
      <c r="K274" s="6">
        <v>13568</v>
      </c>
    </row>
    <row r="275" spans="2:11" x14ac:dyDescent="0.25">
      <c r="B275" s="2">
        <v>42421</v>
      </c>
      <c r="C275" s="2" t="s">
        <v>86</v>
      </c>
      <c r="D275" t="s">
        <v>24</v>
      </c>
      <c r="E275" t="s">
        <v>62</v>
      </c>
      <c r="F275">
        <v>0</v>
      </c>
      <c r="G275">
        <v>8</v>
      </c>
      <c r="H275" s="5">
        <v>1851720</v>
      </c>
      <c r="I275" s="6">
        <v>13518</v>
      </c>
      <c r="J275" s="7">
        <v>2311319</v>
      </c>
      <c r="K275" s="6">
        <v>13568</v>
      </c>
    </row>
    <row r="276" spans="2:11" x14ac:dyDescent="0.25">
      <c r="B276" s="2">
        <v>42379</v>
      </c>
      <c r="C276" s="2" t="s">
        <v>85</v>
      </c>
      <c r="D276" t="s">
        <v>24</v>
      </c>
      <c r="E276" t="s">
        <v>62</v>
      </c>
      <c r="F276">
        <v>0</v>
      </c>
      <c r="G276">
        <v>8</v>
      </c>
      <c r="H276" s="5">
        <v>1812024</v>
      </c>
      <c r="I276" s="6">
        <v>13491</v>
      </c>
      <c r="J276" s="7">
        <v>2311319</v>
      </c>
      <c r="K276" s="6">
        <v>13568</v>
      </c>
    </row>
    <row r="277" spans="2:11" x14ac:dyDescent="0.25">
      <c r="B277" s="2">
        <v>42414</v>
      </c>
      <c r="C277" s="2" t="s">
        <v>86</v>
      </c>
      <c r="D277" t="s">
        <v>24</v>
      </c>
      <c r="E277" t="s">
        <v>62</v>
      </c>
      <c r="F277">
        <v>0</v>
      </c>
      <c r="G277">
        <v>8</v>
      </c>
      <c r="H277" s="5">
        <v>1717043</v>
      </c>
      <c r="I277" s="6">
        <v>13557</v>
      </c>
      <c r="J277" s="7">
        <v>2311319</v>
      </c>
      <c r="K277" s="6">
        <v>13568</v>
      </c>
    </row>
    <row r="278" spans="2:11" x14ac:dyDescent="0.25">
      <c r="B278" s="2">
        <v>42442</v>
      </c>
      <c r="C278" s="2" t="s">
        <v>87</v>
      </c>
      <c r="D278" t="s">
        <v>24</v>
      </c>
      <c r="E278" t="s">
        <v>62</v>
      </c>
      <c r="F278">
        <v>0</v>
      </c>
      <c r="G278">
        <v>8</v>
      </c>
      <c r="H278" s="5">
        <v>1708789</v>
      </c>
      <c r="I278" s="6">
        <v>13413</v>
      </c>
      <c r="J278" s="7">
        <v>2311319</v>
      </c>
      <c r="K278" s="6">
        <v>13568</v>
      </c>
    </row>
    <row r="279" spans="2:11" x14ac:dyDescent="0.25">
      <c r="B279" s="2">
        <v>42386</v>
      </c>
      <c r="C279" s="2" t="s">
        <v>85</v>
      </c>
      <c r="D279" t="s">
        <v>24</v>
      </c>
      <c r="E279" t="s">
        <v>62</v>
      </c>
      <c r="F279">
        <v>0</v>
      </c>
      <c r="G279">
        <v>8</v>
      </c>
      <c r="H279" s="5">
        <v>1660171</v>
      </c>
      <c r="I279" s="6">
        <v>13310</v>
      </c>
      <c r="J279" s="7">
        <v>2311319</v>
      </c>
      <c r="K279" s="6">
        <v>13568</v>
      </c>
    </row>
    <row r="280" spans="2:11" x14ac:dyDescent="0.25">
      <c r="B280" s="2">
        <v>42407</v>
      </c>
      <c r="C280" s="2" t="s">
        <v>86</v>
      </c>
      <c r="D280" t="s">
        <v>24</v>
      </c>
      <c r="E280" t="s">
        <v>62</v>
      </c>
      <c r="F280">
        <v>0</v>
      </c>
      <c r="G280">
        <v>8</v>
      </c>
      <c r="H280" s="5">
        <v>1533403</v>
      </c>
      <c r="I280" s="6">
        <v>13198</v>
      </c>
      <c r="J280" s="7">
        <v>2311319</v>
      </c>
      <c r="K280" s="6">
        <v>13568</v>
      </c>
    </row>
    <row r="281" spans="2:11" x14ac:dyDescent="0.25">
      <c r="B281" s="2">
        <v>42400</v>
      </c>
      <c r="C281" s="2" t="s">
        <v>85</v>
      </c>
      <c r="D281" t="s">
        <v>24</v>
      </c>
      <c r="E281" t="s">
        <v>62</v>
      </c>
      <c r="F281">
        <v>0</v>
      </c>
      <c r="G281">
        <v>8</v>
      </c>
      <c r="H281" s="5">
        <v>1513498</v>
      </c>
      <c r="I281" s="6">
        <v>12979</v>
      </c>
      <c r="J281" s="7">
        <v>2311319</v>
      </c>
      <c r="K281" s="6">
        <v>13568</v>
      </c>
    </row>
    <row r="282" spans="2:11" x14ac:dyDescent="0.25">
      <c r="B282" s="2">
        <v>42428</v>
      </c>
      <c r="C282" s="2" t="s">
        <v>86</v>
      </c>
      <c r="D282" t="s">
        <v>24</v>
      </c>
      <c r="E282" t="s">
        <v>62</v>
      </c>
      <c r="F282">
        <v>0</v>
      </c>
      <c r="G282">
        <v>8</v>
      </c>
      <c r="H282" s="5">
        <v>1469120</v>
      </c>
      <c r="I282" s="6">
        <v>13536</v>
      </c>
      <c r="J282" s="7">
        <v>2311319</v>
      </c>
      <c r="K282" s="6">
        <v>13568</v>
      </c>
    </row>
    <row r="283" spans="2:11" x14ac:dyDescent="0.25">
      <c r="B283" s="2">
        <v>42435</v>
      </c>
      <c r="C283" s="2" t="s">
        <v>87</v>
      </c>
      <c r="D283" t="s">
        <v>24</v>
      </c>
      <c r="E283" t="s">
        <v>62</v>
      </c>
      <c r="F283">
        <v>0</v>
      </c>
      <c r="G283">
        <v>8</v>
      </c>
      <c r="H283" s="5">
        <v>1461331</v>
      </c>
      <c r="I283" s="6">
        <v>13289</v>
      </c>
      <c r="J283" s="7">
        <v>2311319</v>
      </c>
      <c r="K283" s="6">
        <v>13568</v>
      </c>
    </row>
    <row r="284" spans="2:11" x14ac:dyDescent="0.25">
      <c r="B284" s="2">
        <v>42393</v>
      </c>
      <c r="C284" s="2" t="s">
        <v>85</v>
      </c>
      <c r="D284" t="s">
        <v>24</v>
      </c>
      <c r="E284" t="s">
        <v>62</v>
      </c>
      <c r="F284">
        <v>0</v>
      </c>
      <c r="G284">
        <v>6</v>
      </c>
      <c r="H284" s="5">
        <v>1063040</v>
      </c>
      <c r="I284" s="6">
        <v>8750</v>
      </c>
      <c r="J284" s="7">
        <v>1733489.25</v>
      </c>
      <c r="K284" s="6">
        <v>10176</v>
      </c>
    </row>
    <row r="285" spans="2:11" x14ac:dyDescent="0.25">
      <c r="B285" s="2">
        <v>42400</v>
      </c>
      <c r="C285" s="2" t="s">
        <v>85</v>
      </c>
      <c r="D285" t="s">
        <v>74</v>
      </c>
      <c r="E285" t="s">
        <v>43</v>
      </c>
      <c r="F285">
        <v>0</v>
      </c>
      <c r="G285">
        <v>8</v>
      </c>
      <c r="H285" s="5">
        <v>732328</v>
      </c>
      <c r="I285" s="6">
        <v>7203</v>
      </c>
      <c r="J285" s="7">
        <v>604833</v>
      </c>
      <c r="K285" s="6">
        <v>7816</v>
      </c>
    </row>
    <row r="286" spans="2:11" x14ac:dyDescent="0.25">
      <c r="B286" s="2">
        <v>42386</v>
      </c>
      <c r="C286" s="2" t="s">
        <v>85</v>
      </c>
      <c r="D286" t="s">
        <v>74</v>
      </c>
      <c r="E286" t="s">
        <v>43</v>
      </c>
      <c r="F286">
        <v>0</v>
      </c>
      <c r="G286">
        <v>8</v>
      </c>
      <c r="H286" s="5">
        <v>692062</v>
      </c>
      <c r="I286" s="6">
        <v>7086</v>
      </c>
      <c r="J286" s="7">
        <v>604833</v>
      </c>
      <c r="K286" s="6">
        <v>7816</v>
      </c>
    </row>
    <row r="287" spans="2:11" x14ac:dyDescent="0.25">
      <c r="B287" s="2">
        <v>42379</v>
      </c>
      <c r="C287" s="2" t="s">
        <v>85</v>
      </c>
      <c r="D287" t="s">
        <v>74</v>
      </c>
      <c r="E287" t="s">
        <v>43</v>
      </c>
      <c r="F287">
        <v>0</v>
      </c>
      <c r="G287">
        <v>8</v>
      </c>
      <c r="H287" s="5">
        <v>652313</v>
      </c>
      <c r="I287" s="6">
        <v>6675</v>
      </c>
      <c r="J287" s="7">
        <v>604833</v>
      </c>
      <c r="K287" s="6">
        <v>7816</v>
      </c>
    </row>
    <row r="288" spans="2:11" x14ac:dyDescent="0.25">
      <c r="B288" s="2">
        <v>42372</v>
      </c>
      <c r="C288" s="2" t="s">
        <v>85</v>
      </c>
      <c r="D288" t="s">
        <v>74</v>
      </c>
      <c r="E288" t="s">
        <v>43</v>
      </c>
      <c r="F288">
        <v>0</v>
      </c>
      <c r="G288">
        <v>8</v>
      </c>
      <c r="H288" s="5">
        <v>604833</v>
      </c>
      <c r="I288" s="6">
        <v>6478</v>
      </c>
      <c r="J288" s="7">
        <v>604833</v>
      </c>
      <c r="K288" s="6">
        <v>7816</v>
      </c>
    </row>
    <row r="289" spans="2:11" x14ac:dyDescent="0.25">
      <c r="B289" s="2">
        <v>42393</v>
      </c>
      <c r="C289" s="2" t="s">
        <v>85</v>
      </c>
      <c r="D289" t="s">
        <v>74</v>
      </c>
      <c r="E289" t="s">
        <v>43</v>
      </c>
      <c r="F289">
        <v>0</v>
      </c>
      <c r="G289">
        <v>6</v>
      </c>
      <c r="H289" s="5">
        <v>457695</v>
      </c>
      <c r="I289" s="6">
        <v>4961</v>
      </c>
      <c r="J289" s="7">
        <v>453624.75</v>
      </c>
      <c r="K289" s="6">
        <v>5862</v>
      </c>
    </row>
    <row r="290" spans="2:11" x14ac:dyDescent="0.25">
      <c r="B290" s="2">
        <v>42456</v>
      </c>
      <c r="C290" s="2" t="s">
        <v>87</v>
      </c>
      <c r="D290" t="s">
        <v>7</v>
      </c>
      <c r="E290" t="s">
        <v>67</v>
      </c>
      <c r="F290">
        <v>0</v>
      </c>
      <c r="G290">
        <v>8</v>
      </c>
      <c r="H290" s="5">
        <v>473885</v>
      </c>
      <c r="I290" s="6">
        <v>5898</v>
      </c>
      <c r="J290" s="7">
        <v>1108664</v>
      </c>
      <c r="K290" s="6">
        <v>9584</v>
      </c>
    </row>
    <row r="291" spans="2:11" x14ac:dyDescent="0.25">
      <c r="B291" s="2">
        <v>42449</v>
      </c>
      <c r="C291" s="2" t="s">
        <v>87</v>
      </c>
      <c r="D291" t="s">
        <v>7</v>
      </c>
      <c r="E291" s="1" t="s">
        <v>67</v>
      </c>
      <c r="F291">
        <v>0</v>
      </c>
      <c r="G291">
        <v>8</v>
      </c>
      <c r="H291" s="5">
        <v>387742</v>
      </c>
      <c r="I291" s="6">
        <v>5843</v>
      </c>
      <c r="J291" s="7">
        <v>1108664</v>
      </c>
      <c r="K291" s="6">
        <v>9584</v>
      </c>
    </row>
    <row r="292" spans="2:11" x14ac:dyDescent="0.25">
      <c r="B292" s="2">
        <v>42414</v>
      </c>
      <c r="C292" s="2" t="s">
        <v>86</v>
      </c>
      <c r="D292" t="s">
        <v>7</v>
      </c>
      <c r="E292" t="s">
        <v>67</v>
      </c>
      <c r="F292">
        <v>8</v>
      </c>
      <c r="G292">
        <v>0</v>
      </c>
      <c r="H292" s="5">
        <v>364575</v>
      </c>
      <c r="I292" s="6">
        <v>6534</v>
      </c>
      <c r="J292" s="7">
        <v>1108664</v>
      </c>
      <c r="K292" s="6">
        <v>9584</v>
      </c>
    </row>
    <row r="293" spans="2:11" x14ac:dyDescent="0.25">
      <c r="B293" s="2">
        <v>42421</v>
      </c>
      <c r="C293" s="2" t="s">
        <v>86</v>
      </c>
      <c r="D293" t="s">
        <v>7</v>
      </c>
      <c r="E293" t="s">
        <v>67</v>
      </c>
      <c r="F293">
        <v>8</v>
      </c>
      <c r="G293">
        <v>0</v>
      </c>
      <c r="H293" s="5">
        <v>333537</v>
      </c>
      <c r="I293" s="6">
        <v>6211</v>
      </c>
      <c r="J293" s="7">
        <v>1108664</v>
      </c>
      <c r="K293" s="6">
        <v>9584</v>
      </c>
    </row>
    <row r="294" spans="2:11" x14ac:dyDescent="0.25">
      <c r="B294" s="2">
        <v>42442</v>
      </c>
      <c r="C294" s="2" t="s">
        <v>87</v>
      </c>
      <c r="D294" t="s">
        <v>7</v>
      </c>
      <c r="E294" t="s">
        <v>67</v>
      </c>
      <c r="F294">
        <v>0</v>
      </c>
      <c r="G294">
        <v>8</v>
      </c>
      <c r="H294" s="5">
        <v>318847</v>
      </c>
      <c r="I294" s="6">
        <v>5729</v>
      </c>
      <c r="J294" s="7">
        <v>1108664</v>
      </c>
      <c r="K294" s="6">
        <v>9584</v>
      </c>
    </row>
    <row r="295" spans="2:11" x14ac:dyDescent="0.25">
      <c r="B295" s="2">
        <v>42435</v>
      </c>
      <c r="C295" s="2" t="s">
        <v>87</v>
      </c>
      <c r="D295" t="s">
        <v>7</v>
      </c>
      <c r="E295" t="s">
        <v>67</v>
      </c>
      <c r="F295">
        <v>8</v>
      </c>
      <c r="G295">
        <v>0</v>
      </c>
      <c r="H295" s="5">
        <v>296010</v>
      </c>
      <c r="I295" s="6">
        <v>6690</v>
      </c>
      <c r="J295" s="7">
        <v>1108664</v>
      </c>
      <c r="K295" s="6">
        <v>9584</v>
      </c>
    </row>
    <row r="296" spans="2:11" x14ac:dyDescent="0.25">
      <c r="B296" s="2">
        <v>42428</v>
      </c>
      <c r="C296" s="2" t="s">
        <v>86</v>
      </c>
      <c r="D296" t="s">
        <v>7</v>
      </c>
      <c r="E296" t="s">
        <v>67</v>
      </c>
      <c r="F296">
        <v>8</v>
      </c>
      <c r="G296">
        <v>0</v>
      </c>
      <c r="H296" s="5">
        <v>261661</v>
      </c>
      <c r="I296" s="6">
        <v>5195</v>
      </c>
      <c r="J296" s="7">
        <v>1108664</v>
      </c>
      <c r="K296" s="6">
        <v>9584</v>
      </c>
    </row>
    <row r="297" spans="2:11" x14ac:dyDescent="0.25">
      <c r="B297" s="2">
        <v>42372</v>
      </c>
      <c r="C297" s="2" t="s">
        <v>85</v>
      </c>
      <c r="D297" t="s">
        <v>97</v>
      </c>
      <c r="E297" t="s">
        <v>60</v>
      </c>
      <c r="F297">
        <v>0</v>
      </c>
      <c r="G297">
        <v>13</v>
      </c>
      <c r="H297" s="5">
        <v>1801327</v>
      </c>
      <c r="I297" s="6">
        <v>15149</v>
      </c>
      <c r="J297" s="7">
        <v>2200287</v>
      </c>
      <c r="K297" s="6">
        <v>17979</v>
      </c>
    </row>
    <row r="298" spans="2:11" x14ac:dyDescent="0.25">
      <c r="B298" s="2">
        <v>42372</v>
      </c>
      <c r="C298" s="2" t="s">
        <v>85</v>
      </c>
      <c r="D298" t="s">
        <v>2</v>
      </c>
      <c r="E298" t="s">
        <v>30</v>
      </c>
      <c r="F298">
        <v>0</v>
      </c>
      <c r="G298">
        <v>9</v>
      </c>
      <c r="H298" s="5">
        <v>2398110</v>
      </c>
      <c r="I298" s="6">
        <v>15542</v>
      </c>
      <c r="J298" s="7">
        <v>2168649</v>
      </c>
      <c r="K298" s="6">
        <v>15543</v>
      </c>
    </row>
    <row r="299" spans="2:11" x14ac:dyDescent="0.25">
      <c r="B299" s="2">
        <v>42456</v>
      </c>
      <c r="C299" s="2" t="s">
        <v>87</v>
      </c>
      <c r="D299" t="s">
        <v>2</v>
      </c>
      <c r="E299" s="1" t="s">
        <v>30</v>
      </c>
      <c r="F299">
        <v>0</v>
      </c>
      <c r="G299">
        <v>9</v>
      </c>
      <c r="H299" s="5">
        <v>2127857</v>
      </c>
      <c r="I299" s="6">
        <v>15519</v>
      </c>
      <c r="J299" s="7">
        <v>2168649</v>
      </c>
      <c r="K299" s="6">
        <v>15543</v>
      </c>
    </row>
    <row r="300" spans="2:11" x14ac:dyDescent="0.25">
      <c r="B300" s="2">
        <v>42449</v>
      </c>
      <c r="C300" s="2" t="s">
        <v>87</v>
      </c>
      <c r="D300" t="s">
        <v>2</v>
      </c>
      <c r="E300" t="s">
        <v>30</v>
      </c>
      <c r="F300">
        <v>0</v>
      </c>
      <c r="G300">
        <v>8</v>
      </c>
      <c r="H300" s="5">
        <v>1570189</v>
      </c>
      <c r="I300" s="6">
        <v>13808</v>
      </c>
      <c r="J300" s="7">
        <v>1927688</v>
      </c>
      <c r="K300" s="6">
        <v>13816</v>
      </c>
    </row>
    <row r="301" spans="2:11" x14ac:dyDescent="0.25">
      <c r="B301" s="2">
        <v>42414</v>
      </c>
      <c r="C301" s="2" t="s">
        <v>86</v>
      </c>
      <c r="D301" t="s">
        <v>2</v>
      </c>
      <c r="E301" t="s">
        <v>30</v>
      </c>
      <c r="F301">
        <v>0</v>
      </c>
      <c r="G301">
        <v>8</v>
      </c>
      <c r="H301" s="5">
        <v>1493306</v>
      </c>
      <c r="I301" s="6">
        <v>13811</v>
      </c>
      <c r="J301" s="7">
        <v>1927688</v>
      </c>
      <c r="K301" s="6">
        <v>13816</v>
      </c>
    </row>
    <row r="302" spans="2:11" x14ac:dyDescent="0.25">
      <c r="B302" s="2">
        <v>42421</v>
      </c>
      <c r="C302" s="2" t="s">
        <v>86</v>
      </c>
      <c r="D302" t="s">
        <v>2</v>
      </c>
      <c r="E302" t="s">
        <v>30</v>
      </c>
      <c r="F302">
        <v>0</v>
      </c>
      <c r="G302">
        <v>8</v>
      </c>
      <c r="H302" s="5">
        <v>1486893</v>
      </c>
      <c r="I302" s="6">
        <v>13793</v>
      </c>
      <c r="J302" s="7">
        <v>1927688</v>
      </c>
      <c r="K302" s="6">
        <v>13816</v>
      </c>
    </row>
    <row r="303" spans="2:11" x14ac:dyDescent="0.25">
      <c r="B303" s="2">
        <v>42379</v>
      </c>
      <c r="C303" s="2" t="s">
        <v>85</v>
      </c>
      <c r="D303" t="s">
        <v>2</v>
      </c>
      <c r="E303" t="s">
        <v>30</v>
      </c>
      <c r="F303">
        <v>0</v>
      </c>
      <c r="G303">
        <v>8</v>
      </c>
      <c r="H303" s="5">
        <v>1370548</v>
      </c>
      <c r="I303" s="6">
        <v>13710</v>
      </c>
      <c r="J303" s="7">
        <v>1927688</v>
      </c>
      <c r="K303" s="6">
        <v>13816</v>
      </c>
    </row>
    <row r="304" spans="2:11" x14ac:dyDescent="0.25">
      <c r="B304" s="2">
        <v>42386</v>
      </c>
      <c r="C304" s="2" t="s">
        <v>85</v>
      </c>
      <c r="D304" t="s">
        <v>2</v>
      </c>
      <c r="E304" t="s">
        <v>30</v>
      </c>
      <c r="F304">
        <v>0</v>
      </c>
      <c r="G304">
        <v>8</v>
      </c>
      <c r="H304" s="5">
        <v>1360505</v>
      </c>
      <c r="I304" s="6">
        <v>13633</v>
      </c>
      <c r="J304" s="7">
        <v>1927688</v>
      </c>
      <c r="K304" s="6">
        <v>13816</v>
      </c>
    </row>
    <row r="305" spans="2:11" x14ac:dyDescent="0.25">
      <c r="B305" s="2">
        <v>42442</v>
      </c>
      <c r="C305" s="2" t="s">
        <v>87</v>
      </c>
      <c r="D305" t="s">
        <v>2</v>
      </c>
      <c r="E305" t="s">
        <v>30</v>
      </c>
      <c r="F305">
        <v>0</v>
      </c>
      <c r="G305">
        <v>8</v>
      </c>
      <c r="H305" s="5">
        <v>1325184</v>
      </c>
      <c r="I305" s="6">
        <v>13639</v>
      </c>
      <c r="J305" s="7">
        <v>1927688</v>
      </c>
      <c r="K305" s="6">
        <v>13816</v>
      </c>
    </row>
    <row r="306" spans="2:11" x14ac:dyDescent="0.25">
      <c r="B306" s="2">
        <v>42400</v>
      </c>
      <c r="C306" s="2" t="s">
        <v>85</v>
      </c>
      <c r="D306" t="s">
        <v>2</v>
      </c>
      <c r="E306" t="s">
        <v>30</v>
      </c>
      <c r="F306">
        <v>0</v>
      </c>
      <c r="G306">
        <v>8</v>
      </c>
      <c r="H306" s="5">
        <v>1234997</v>
      </c>
      <c r="I306" s="6">
        <v>13023</v>
      </c>
      <c r="J306" s="7">
        <v>1927688</v>
      </c>
      <c r="K306" s="6">
        <v>13816</v>
      </c>
    </row>
    <row r="307" spans="2:11" x14ac:dyDescent="0.25">
      <c r="B307" s="2">
        <v>42407</v>
      </c>
      <c r="C307" s="2" t="s">
        <v>86</v>
      </c>
      <c r="D307" t="s">
        <v>2</v>
      </c>
      <c r="E307" t="s">
        <v>30</v>
      </c>
      <c r="F307">
        <v>0</v>
      </c>
      <c r="G307">
        <v>8</v>
      </c>
      <c r="H307" s="5">
        <v>1225573</v>
      </c>
      <c r="I307" s="6">
        <v>13074</v>
      </c>
      <c r="J307" s="7">
        <v>1927688</v>
      </c>
      <c r="K307" s="6">
        <v>13816</v>
      </c>
    </row>
    <row r="308" spans="2:11" x14ac:dyDescent="0.25">
      <c r="B308" s="2">
        <v>42428</v>
      </c>
      <c r="C308" s="2" t="s">
        <v>86</v>
      </c>
      <c r="D308" t="s">
        <v>2</v>
      </c>
      <c r="E308" t="s">
        <v>30</v>
      </c>
      <c r="F308">
        <v>0</v>
      </c>
      <c r="G308">
        <v>8</v>
      </c>
      <c r="H308" s="5">
        <v>1151986</v>
      </c>
      <c r="I308" s="6">
        <v>13150</v>
      </c>
      <c r="J308" s="7">
        <v>1927688</v>
      </c>
      <c r="K308" s="6">
        <v>13816</v>
      </c>
    </row>
    <row r="309" spans="2:11" x14ac:dyDescent="0.25">
      <c r="B309" s="2">
        <v>42435</v>
      </c>
      <c r="C309" s="2" t="s">
        <v>87</v>
      </c>
      <c r="D309" t="s">
        <v>2</v>
      </c>
      <c r="E309" t="s">
        <v>30</v>
      </c>
      <c r="F309">
        <v>0</v>
      </c>
      <c r="G309">
        <v>8</v>
      </c>
      <c r="H309" s="5">
        <v>1079248</v>
      </c>
      <c r="I309" s="6">
        <v>12778</v>
      </c>
      <c r="J309" s="7">
        <v>1927688</v>
      </c>
      <c r="K309" s="6">
        <v>13816</v>
      </c>
    </row>
    <row r="310" spans="2:11" x14ac:dyDescent="0.25">
      <c r="B310" s="2">
        <v>42393</v>
      </c>
      <c r="C310" s="2" t="s">
        <v>85</v>
      </c>
      <c r="D310" t="s">
        <v>2</v>
      </c>
      <c r="E310" t="s">
        <v>30</v>
      </c>
      <c r="F310">
        <v>0</v>
      </c>
      <c r="G310">
        <v>6</v>
      </c>
      <c r="H310" s="5">
        <v>831498</v>
      </c>
      <c r="I310" s="6">
        <v>9253</v>
      </c>
      <c r="J310" s="7">
        <v>1445766</v>
      </c>
      <c r="K310" s="6">
        <v>10362</v>
      </c>
    </row>
    <row r="311" spans="2:11" x14ac:dyDescent="0.25">
      <c r="B311" s="2">
        <v>42372</v>
      </c>
      <c r="C311" s="2" t="s">
        <v>85</v>
      </c>
      <c r="D311" t="s">
        <v>3</v>
      </c>
      <c r="E311" t="s">
        <v>32</v>
      </c>
      <c r="F311">
        <v>0</v>
      </c>
      <c r="G311">
        <v>8</v>
      </c>
      <c r="H311" s="5">
        <v>1349303</v>
      </c>
      <c r="I311" s="6">
        <v>11546</v>
      </c>
      <c r="J311" s="7">
        <v>1471280</v>
      </c>
      <c r="K311" s="6">
        <v>13432</v>
      </c>
    </row>
    <row r="312" spans="2:11" x14ac:dyDescent="0.25">
      <c r="B312" s="2">
        <v>42456</v>
      </c>
      <c r="C312" s="2" t="s">
        <v>87</v>
      </c>
      <c r="D312" t="s">
        <v>3</v>
      </c>
      <c r="E312" s="1" t="s">
        <v>32</v>
      </c>
      <c r="F312">
        <v>0</v>
      </c>
      <c r="G312">
        <v>8</v>
      </c>
      <c r="H312" s="5">
        <v>968216</v>
      </c>
      <c r="I312" s="6">
        <v>11012</v>
      </c>
      <c r="J312" s="7">
        <v>1471280</v>
      </c>
      <c r="K312" s="6">
        <v>13432</v>
      </c>
    </row>
    <row r="313" spans="2:11" x14ac:dyDescent="0.25">
      <c r="B313" s="2">
        <v>42386</v>
      </c>
      <c r="C313" s="2" t="s">
        <v>85</v>
      </c>
      <c r="D313" t="s">
        <v>3</v>
      </c>
      <c r="E313" t="s">
        <v>32</v>
      </c>
      <c r="F313">
        <v>0</v>
      </c>
      <c r="G313">
        <v>8</v>
      </c>
      <c r="H313" s="5">
        <v>899077</v>
      </c>
      <c r="I313" s="6">
        <v>9410</v>
      </c>
      <c r="J313" s="7">
        <v>1471280</v>
      </c>
      <c r="K313" s="6">
        <v>13432</v>
      </c>
    </row>
    <row r="314" spans="2:11" x14ac:dyDescent="0.25">
      <c r="B314" s="2">
        <v>42442</v>
      </c>
      <c r="C314" s="2" t="s">
        <v>87</v>
      </c>
      <c r="D314" t="s">
        <v>3</v>
      </c>
      <c r="E314" t="s">
        <v>32</v>
      </c>
      <c r="F314">
        <v>0</v>
      </c>
      <c r="G314">
        <v>8</v>
      </c>
      <c r="H314" s="5">
        <v>856835</v>
      </c>
      <c r="I314" s="6">
        <v>9329</v>
      </c>
      <c r="J314" s="7">
        <v>1471280</v>
      </c>
      <c r="K314" s="6">
        <v>13432</v>
      </c>
    </row>
    <row r="315" spans="2:11" x14ac:dyDescent="0.25">
      <c r="B315" s="2">
        <v>42379</v>
      </c>
      <c r="C315" s="2" t="s">
        <v>85</v>
      </c>
      <c r="D315" t="s">
        <v>3</v>
      </c>
      <c r="E315" t="s">
        <v>32</v>
      </c>
      <c r="F315">
        <v>0</v>
      </c>
      <c r="G315">
        <v>8</v>
      </c>
      <c r="H315" s="5">
        <v>855948</v>
      </c>
      <c r="I315" s="6">
        <v>8486</v>
      </c>
      <c r="J315" s="7">
        <v>1471280</v>
      </c>
      <c r="K315" s="6">
        <v>13432</v>
      </c>
    </row>
    <row r="316" spans="2:11" x14ac:dyDescent="0.25">
      <c r="B316" s="2">
        <v>42414</v>
      </c>
      <c r="C316" s="2" t="s">
        <v>86</v>
      </c>
      <c r="D316" t="s">
        <v>3</v>
      </c>
      <c r="E316" t="s">
        <v>32</v>
      </c>
      <c r="F316">
        <v>0</v>
      </c>
      <c r="G316">
        <v>8</v>
      </c>
      <c r="H316" s="5">
        <v>854231</v>
      </c>
      <c r="I316" s="6">
        <v>9222</v>
      </c>
      <c r="J316" s="7">
        <v>1471280</v>
      </c>
      <c r="K316" s="6">
        <v>13432</v>
      </c>
    </row>
    <row r="317" spans="2:11" x14ac:dyDescent="0.25">
      <c r="B317" s="2">
        <v>42449</v>
      </c>
      <c r="C317" s="2" t="s">
        <v>87</v>
      </c>
      <c r="D317" t="s">
        <v>3</v>
      </c>
      <c r="E317" t="s">
        <v>32</v>
      </c>
      <c r="F317">
        <v>0</v>
      </c>
      <c r="G317">
        <v>8</v>
      </c>
      <c r="H317" s="5">
        <v>832227</v>
      </c>
      <c r="I317" s="6">
        <v>9320</v>
      </c>
      <c r="J317" s="7">
        <v>1471280</v>
      </c>
      <c r="K317" s="6">
        <v>13432</v>
      </c>
    </row>
    <row r="318" spans="2:11" x14ac:dyDescent="0.25">
      <c r="B318" s="2">
        <v>42400</v>
      </c>
      <c r="C318" s="2" t="s">
        <v>85</v>
      </c>
      <c r="D318" t="s">
        <v>3</v>
      </c>
      <c r="E318" t="s">
        <v>32</v>
      </c>
      <c r="F318">
        <v>0</v>
      </c>
      <c r="G318">
        <v>8</v>
      </c>
      <c r="H318" s="5">
        <v>820726</v>
      </c>
      <c r="I318" s="6">
        <v>9545</v>
      </c>
      <c r="J318" s="7">
        <v>1471280</v>
      </c>
      <c r="K318" s="6">
        <v>13432</v>
      </c>
    </row>
    <row r="319" spans="2:11" x14ac:dyDescent="0.25">
      <c r="B319" s="2">
        <v>42421</v>
      </c>
      <c r="C319" s="2" t="s">
        <v>86</v>
      </c>
      <c r="D319" t="s">
        <v>3</v>
      </c>
      <c r="E319" t="s">
        <v>32</v>
      </c>
      <c r="F319">
        <v>0</v>
      </c>
      <c r="G319">
        <v>8</v>
      </c>
      <c r="H319" s="5">
        <v>799369</v>
      </c>
      <c r="I319" s="6">
        <v>9259</v>
      </c>
      <c r="J319" s="7">
        <v>1471280</v>
      </c>
      <c r="K319" s="6">
        <v>13432</v>
      </c>
    </row>
    <row r="320" spans="2:11" x14ac:dyDescent="0.25">
      <c r="B320" s="2">
        <v>42407</v>
      </c>
      <c r="C320" s="2" t="s">
        <v>86</v>
      </c>
      <c r="D320" t="s">
        <v>3</v>
      </c>
      <c r="E320" t="s">
        <v>32</v>
      </c>
      <c r="F320">
        <v>0</v>
      </c>
      <c r="G320">
        <v>8</v>
      </c>
      <c r="H320" s="5">
        <v>754543</v>
      </c>
      <c r="I320" s="6">
        <v>8696</v>
      </c>
      <c r="J320" s="7">
        <v>1471280</v>
      </c>
      <c r="K320" s="6">
        <v>13432</v>
      </c>
    </row>
    <row r="321" spans="2:11" x14ac:dyDescent="0.25">
      <c r="B321" s="2">
        <v>42435</v>
      </c>
      <c r="C321" s="2" t="s">
        <v>87</v>
      </c>
      <c r="D321" t="s">
        <v>3</v>
      </c>
      <c r="E321" t="s">
        <v>32</v>
      </c>
      <c r="F321">
        <v>0</v>
      </c>
      <c r="G321">
        <v>8</v>
      </c>
      <c r="H321" s="5">
        <v>704302</v>
      </c>
      <c r="I321" s="6">
        <v>8288</v>
      </c>
      <c r="J321" s="7">
        <v>1471280</v>
      </c>
      <c r="K321" s="6">
        <v>13432</v>
      </c>
    </row>
    <row r="322" spans="2:11" x14ac:dyDescent="0.25">
      <c r="B322" s="2">
        <v>42428</v>
      </c>
      <c r="C322" s="2" t="s">
        <v>86</v>
      </c>
      <c r="D322" t="s">
        <v>3</v>
      </c>
      <c r="E322" t="s">
        <v>32</v>
      </c>
      <c r="F322">
        <v>0</v>
      </c>
      <c r="G322">
        <v>8</v>
      </c>
      <c r="H322" s="5">
        <v>690631</v>
      </c>
      <c r="I322" s="6">
        <v>7972</v>
      </c>
      <c r="J322" s="7">
        <v>1471280</v>
      </c>
      <c r="K322" s="6">
        <v>13432</v>
      </c>
    </row>
    <row r="323" spans="2:11" x14ac:dyDescent="0.25">
      <c r="B323" s="2">
        <v>42393</v>
      </c>
      <c r="C323" s="2" t="s">
        <v>85</v>
      </c>
      <c r="D323" t="s">
        <v>3</v>
      </c>
      <c r="E323" t="s">
        <v>32</v>
      </c>
      <c r="F323">
        <v>0</v>
      </c>
      <c r="G323">
        <v>6</v>
      </c>
      <c r="H323" s="5">
        <v>516420</v>
      </c>
      <c r="I323" s="6">
        <v>5801</v>
      </c>
      <c r="J323" s="7">
        <v>1103460</v>
      </c>
      <c r="K323" s="6">
        <v>10074</v>
      </c>
    </row>
    <row r="324" spans="2:11" x14ac:dyDescent="0.25">
      <c r="B324" s="2">
        <v>42372</v>
      </c>
      <c r="C324" s="2" t="s">
        <v>85</v>
      </c>
      <c r="D324" t="s">
        <v>12</v>
      </c>
      <c r="E324" t="s">
        <v>40</v>
      </c>
      <c r="F324">
        <v>0</v>
      </c>
      <c r="G324">
        <v>8</v>
      </c>
      <c r="H324" s="5">
        <v>1959785</v>
      </c>
      <c r="I324" s="6">
        <v>10745</v>
      </c>
      <c r="J324" s="7">
        <v>1654960</v>
      </c>
      <c r="K324" s="6">
        <v>10760</v>
      </c>
    </row>
    <row r="325" spans="2:11" x14ac:dyDescent="0.25">
      <c r="B325" s="2">
        <v>42414</v>
      </c>
      <c r="C325" s="2" t="s">
        <v>86</v>
      </c>
      <c r="D325" t="s">
        <v>12</v>
      </c>
      <c r="E325" t="s">
        <v>40</v>
      </c>
      <c r="F325">
        <v>0</v>
      </c>
      <c r="G325">
        <v>8</v>
      </c>
      <c r="H325" s="5">
        <v>1792099</v>
      </c>
      <c r="I325" s="6">
        <v>10751</v>
      </c>
      <c r="J325" s="7">
        <v>1654960</v>
      </c>
      <c r="K325" s="6">
        <v>10760</v>
      </c>
    </row>
    <row r="326" spans="2:11" x14ac:dyDescent="0.25">
      <c r="B326" s="2">
        <v>42407</v>
      </c>
      <c r="C326" s="2" t="s">
        <v>86</v>
      </c>
      <c r="D326" t="s">
        <v>12</v>
      </c>
      <c r="E326" t="s">
        <v>40</v>
      </c>
      <c r="F326">
        <v>0</v>
      </c>
      <c r="G326">
        <v>8</v>
      </c>
      <c r="H326" s="5">
        <v>1771086</v>
      </c>
      <c r="I326" s="6">
        <v>10746</v>
      </c>
      <c r="J326" s="7">
        <v>1654960</v>
      </c>
      <c r="K326" s="6">
        <v>10760</v>
      </c>
    </row>
    <row r="327" spans="2:11" x14ac:dyDescent="0.25">
      <c r="B327" s="2">
        <v>42386</v>
      </c>
      <c r="C327" s="2" t="s">
        <v>85</v>
      </c>
      <c r="D327" t="s">
        <v>12</v>
      </c>
      <c r="E327" t="s">
        <v>40</v>
      </c>
      <c r="F327">
        <v>0</v>
      </c>
      <c r="G327">
        <v>8</v>
      </c>
      <c r="H327" s="5">
        <v>1769360</v>
      </c>
      <c r="I327" s="6">
        <v>10753</v>
      </c>
      <c r="J327" s="7">
        <v>1654960</v>
      </c>
      <c r="K327" s="6">
        <v>10760</v>
      </c>
    </row>
    <row r="328" spans="2:11" x14ac:dyDescent="0.25">
      <c r="B328" s="2">
        <v>42435</v>
      </c>
      <c r="C328" s="2" t="s">
        <v>87</v>
      </c>
      <c r="D328" t="s">
        <v>12</v>
      </c>
      <c r="E328" t="s">
        <v>40</v>
      </c>
      <c r="F328">
        <v>0</v>
      </c>
      <c r="G328">
        <v>8</v>
      </c>
      <c r="H328" s="5">
        <v>1766223</v>
      </c>
      <c r="I328" s="6">
        <v>10751</v>
      </c>
      <c r="J328" s="7">
        <v>1654960</v>
      </c>
      <c r="K328" s="6">
        <v>10760</v>
      </c>
    </row>
    <row r="329" spans="2:11" x14ac:dyDescent="0.25">
      <c r="B329" s="2">
        <v>42442</v>
      </c>
      <c r="C329" s="2" t="s">
        <v>87</v>
      </c>
      <c r="D329" t="s">
        <v>12</v>
      </c>
      <c r="E329" t="s">
        <v>40</v>
      </c>
      <c r="F329">
        <v>0</v>
      </c>
      <c r="G329">
        <v>8</v>
      </c>
      <c r="H329" s="5">
        <v>1758555</v>
      </c>
      <c r="I329" s="6">
        <v>10756</v>
      </c>
      <c r="J329" s="7">
        <v>1654960</v>
      </c>
      <c r="K329" s="6">
        <v>10760</v>
      </c>
    </row>
    <row r="330" spans="2:11" x14ac:dyDescent="0.25">
      <c r="B330" s="2">
        <v>42428</v>
      </c>
      <c r="C330" s="2" t="s">
        <v>86</v>
      </c>
      <c r="D330" t="s">
        <v>12</v>
      </c>
      <c r="E330" t="s">
        <v>40</v>
      </c>
      <c r="F330">
        <v>0</v>
      </c>
      <c r="G330">
        <v>8</v>
      </c>
      <c r="H330" s="5">
        <v>1755010</v>
      </c>
      <c r="I330" s="6">
        <v>10756</v>
      </c>
      <c r="J330" s="7">
        <v>1654960</v>
      </c>
      <c r="K330" s="6">
        <v>10760</v>
      </c>
    </row>
    <row r="331" spans="2:11" x14ac:dyDescent="0.25">
      <c r="B331" s="2">
        <v>42421</v>
      </c>
      <c r="C331" s="2" t="s">
        <v>86</v>
      </c>
      <c r="D331" t="s">
        <v>12</v>
      </c>
      <c r="E331" t="s">
        <v>40</v>
      </c>
      <c r="F331">
        <v>0</v>
      </c>
      <c r="G331">
        <v>8</v>
      </c>
      <c r="H331" s="5">
        <v>1750924</v>
      </c>
      <c r="I331" s="6">
        <v>10756</v>
      </c>
      <c r="J331" s="7">
        <v>1654960</v>
      </c>
      <c r="K331" s="6">
        <v>10760</v>
      </c>
    </row>
    <row r="332" spans="2:11" x14ac:dyDescent="0.25">
      <c r="B332" s="2">
        <v>42449</v>
      </c>
      <c r="C332" s="2" t="s">
        <v>87</v>
      </c>
      <c r="D332" t="s">
        <v>12</v>
      </c>
      <c r="E332" s="1" t="s">
        <v>40</v>
      </c>
      <c r="F332">
        <v>0</v>
      </c>
      <c r="G332">
        <v>8</v>
      </c>
      <c r="H332" s="5">
        <v>1740104</v>
      </c>
      <c r="I332" s="6">
        <v>10753</v>
      </c>
      <c r="J332" s="7">
        <v>1654960</v>
      </c>
      <c r="K332" s="6">
        <v>10760</v>
      </c>
    </row>
    <row r="333" spans="2:11" x14ac:dyDescent="0.25">
      <c r="B333" s="2">
        <v>42400</v>
      </c>
      <c r="C333" s="2" t="s">
        <v>85</v>
      </c>
      <c r="D333" t="s">
        <v>12</v>
      </c>
      <c r="E333" t="s">
        <v>40</v>
      </c>
      <c r="F333">
        <v>0</v>
      </c>
      <c r="G333">
        <v>8</v>
      </c>
      <c r="H333" s="5">
        <v>1732653</v>
      </c>
      <c r="I333" s="6">
        <v>10748</v>
      </c>
      <c r="J333" s="7">
        <v>1654960</v>
      </c>
      <c r="K333" s="6">
        <v>10760</v>
      </c>
    </row>
    <row r="334" spans="2:11" x14ac:dyDescent="0.25">
      <c r="B334" s="2">
        <v>42456</v>
      </c>
      <c r="C334" s="2" t="s">
        <v>87</v>
      </c>
      <c r="D334" t="s">
        <v>12</v>
      </c>
      <c r="E334" t="s">
        <v>40</v>
      </c>
      <c r="F334">
        <v>0</v>
      </c>
      <c r="G334">
        <v>8</v>
      </c>
      <c r="H334" s="5">
        <v>1719570</v>
      </c>
      <c r="I334" s="6">
        <v>10755</v>
      </c>
      <c r="J334" s="7">
        <v>1654960</v>
      </c>
      <c r="K334" s="6">
        <v>10760</v>
      </c>
    </row>
    <row r="335" spans="2:11" x14ac:dyDescent="0.25">
      <c r="B335" s="2">
        <v>42379</v>
      </c>
      <c r="C335" s="2" t="s">
        <v>85</v>
      </c>
      <c r="D335" t="s">
        <v>12</v>
      </c>
      <c r="E335" t="s">
        <v>40</v>
      </c>
      <c r="F335">
        <v>0</v>
      </c>
      <c r="G335">
        <v>8</v>
      </c>
      <c r="H335" s="5">
        <v>1712792</v>
      </c>
      <c r="I335" s="6">
        <v>10757</v>
      </c>
      <c r="J335" s="7">
        <v>1654960</v>
      </c>
      <c r="K335" s="6">
        <v>10760</v>
      </c>
    </row>
    <row r="336" spans="2:11" x14ac:dyDescent="0.25">
      <c r="B336" s="2">
        <v>42393</v>
      </c>
      <c r="C336" s="2" t="s">
        <v>85</v>
      </c>
      <c r="D336" t="s">
        <v>12</v>
      </c>
      <c r="E336" t="s">
        <v>40</v>
      </c>
      <c r="F336">
        <v>0</v>
      </c>
      <c r="G336">
        <v>6</v>
      </c>
      <c r="H336" s="5">
        <v>1304793</v>
      </c>
      <c r="I336" s="6">
        <v>8062</v>
      </c>
      <c r="J336" s="7">
        <v>1241220</v>
      </c>
      <c r="K336" s="6">
        <v>8070</v>
      </c>
    </row>
    <row r="337" spans="2:11" x14ac:dyDescent="0.25">
      <c r="B337" s="2">
        <v>42372</v>
      </c>
      <c r="C337" s="2" t="s">
        <v>85</v>
      </c>
      <c r="D337" t="s">
        <v>71</v>
      </c>
      <c r="E337" t="s">
        <v>35</v>
      </c>
      <c r="F337">
        <v>0</v>
      </c>
      <c r="G337">
        <v>7</v>
      </c>
      <c r="H337" s="5">
        <v>697576</v>
      </c>
      <c r="I337" s="6">
        <v>5312</v>
      </c>
      <c r="J337" s="7">
        <v>1033940.9999999999</v>
      </c>
      <c r="K337" s="6">
        <v>7483</v>
      </c>
    </row>
    <row r="338" spans="2:11" x14ac:dyDescent="0.25">
      <c r="B338" s="2">
        <v>42400</v>
      </c>
      <c r="C338" s="2" t="s">
        <v>85</v>
      </c>
      <c r="D338" t="s">
        <v>71</v>
      </c>
      <c r="E338" t="s">
        <v>35</v>
      </c>
      <c r="F338">
        <v>0</v>
      </c>
      <c r="G338">
        <v>7</v>
      </c>
      <c r="H338" s="5">
        <v>658216</v>
      </c>
      <c r="I338" s="6">
        <v>6346</v>
      </c>
      <c r="J338" s="7">
        <v>1033940.9999999999</v>
      </c>
      <c r="K338" s="6">
        <v>7483</v>
      </c>
    </row>
    <row r="339" spans="2:11" x14ac:dyDescent="0.25">
      <c r="B339" s="2">
        <v>42379</v>
      </c>
      <c r="C339" s="2" t="s">
        <v>85</v>
      </c>
      <c r="D339" t="s">
        <v>71</v>
      </c>
      <c r="E339" t="s">
        <v>35</v>
      </c>
      <c r="F339">
        <v>0</v>
      </c>
      <c r="G339">
        <v>6</v>
      </c>
      <c r="H339" s="5">
        <v>631375</v>
      </c>
      <c r="I339" s="6">
        <v>4886</v>
      </c>
      <c r="J339" s="7">
        <v>886235.14285714272</v>
      </c>
      <c r="K339" s="6">
        <v>6414</v>
      </c>
    </row>
    <row r="340" spans="2:11" x14ac:dyDescent="0.25">
      <c r="B340" s="2">
        <v>42386</v>
      </c>
      <c r="C340" s="2" t="s">
        <v>85</v>
      </c>
      <c r="D340" t="s">
        <v>71</v>
      </c>
      <c r="E340" t="s">
        <v>35</v>
      </c>
      <c r="F340">
        <v>0</v>
      </c>
      <c r="G340">
        <v>6</v>
      </c>
      <c r="H340" s="5">
        <v>552601</v>
      </c>
      <c r="I340" s="6">
        <v>4539</v>
      </c>
      <c r="J340" s="7">
        <v>886235.14285714272</v>
      </c>
      <c r="K340" s="6">
        <v>6414</v>
      </c>
    </row>
    <row r="341" spans="2:11" x14ac:dyDescent="0.25">
      <c r="B341" s="2">
        <v>42393</v>
      </c>
      <c r="C341" s="2" t="s">
        <v>85</v>
      </c>
      <c r="D341" t="s">
        <v>71</v>
      </c>
      <c r="E341" t="s">
        <v>35</v>
      </c>
      <c r="F341">
        <v>0</v>
      </c>
      <c r="G341">
        <v>5</v>
      </c>
      <c r="H341" s="5">
        <v>358928</v>
      </c>
      <c r="I341" s="6">
        <v>3773</v>
      </c>
      <c r="J341" s="7">
        <v>738529.28571428568</v>
      </c>
      <c r="K341" s="6">
        <v>5345</v>
      </c>
    </row>
    <row r="342" spans="2:11" x14ac:dyDescent="0.25">
      <c r="B342" s="2">
        <v>42372</v>
      </c>
      <c r="C342" s="2" t="s">
        <v>85</v>
      </c>
      <c r="D342" t="s">
        <v>15</v>
      </c>
      <c r="E342" t="s">
        <v>47</v>
      </c>
      <c r="F342">
        <v>0</v>
      </c>
      <c r="G342">
        <v>9</v>
      </c>
      <c r="H342" s="5">
        <v>1556824</v>
      </c>
      <c r="I342" s="6">
        <v>12947</v>
      </c>
      <c r="J342" s="7">
        <v>1493722.125</v>
      </c>
      <c r="K342" s="6">
        <v>12960</v>
      </c>
    </row>
    <row r="343" spans="2:11" x14ac:dyDescent="0.25">
      <c r="B343" s="2">
        <v>42456</v>
      </c>
      <c r="C343" s="2" t="s">
        <v>87</v>
      </c>
      <c r="D343" t="s">
        <v>15</v>
      </c>
      <c r="E343" t="s">
        <v>47</v>
      </c>
      <c r="F343">
        <v>0</v>
      </c>
      <c r="G343">
        <v>8</v>
      </c>
      <c r="H343" s="5">
        <v>1237341</v>
      </c>
      <c r="I343" s="6">
        <v>11393</v>
      </c>
      <c r="J343" s="7">
        <v>1327753</v>
      </c>
      <c r="K343" s="6">
        <v>11520</v>
      </c>
    </row>
    <row r="344" spans="2:11" x14ac:dyDescent="0.25">
      <c r="B344" s="2">
        <v>42449</v>
      </c>
      <c r="C344" s="2" t="s">
        <v>87</v>
      </c>
      <c r="D344" t="s">
        <v>15</v>
      </c>
      <c r="E344" s="1" t="s">
        <v>47</v>
      </c>
      <c r="F344">
        <v>0</v>
      </c>
      <c r="G344">
        <v>8</v>
      </c>
      <c r="H344" s="5">
        <v>939959</v>
      </c>
      <c r="I344" s="6">
        <v>10972</v>
      </c>
      <c r="J344" s="7">
        <v>1327753</v>
      </c>
      <c r="K344" s="6">
        <v>11520</v>
      </c>
    </row>
    <row r="345" spans="2:11" x14ac:dyDescent="0.25">
      <c r="B345" s="2">
        <v>42414</v>
      </c>
      <c r="C345" s="2" t="s">
        <v>86</v>
      </c>
      <c r="D345" t="s">
        <v>15</v>
      </c>
      <c r="E345" t="s">
        <v>47</v>
      </c>
      <c r="F345">
        <v>0</v>
      </c>
      <c r="G345">
        <v>8</v>
      </c>
      <c r="H345" s="5">
        <v>837763</v>
      </c>
      <c r="I345" s="6">
        <v>9780</v>
      </c>
      <c r="J345" s="7">
        <v>1327753</v>
      </c>
      <c r="K345" s="6">
        <v>11520</v>
      </c>
    </row>
    <row r="346" spans="2:11" x14ac:dyDescent="0.25">
      <c r="B346" s="2">
        <v>42421</v>
      </c>
      <c r="C346" s="2" t="s">
        <v>86</v>
      </c>
      <c r="D346" t="s">
        <v>15</v>
      </c>
      <c r="E346" t="s">
        <v>47</v>
      </c>
      <c r="F346">
        <v>0</v>
      </c>
      <c r="G346">
        <v>8</v>
      </c>
      <c r="H346" s="5">
        <v>810342</v>
      </c>
      <c r="I346" s="6">
        <v>9770</v>
      </c>
      <c r="J346" s="7">
        <v>1327753</v>
      </c>
      <c r="K346" s="6">
        <v>11520</v>
      </c>
    </row>
    <row r="347" spans="2:11" x14ac:dyDescent="0.25">
      <c r="B347" s="2">
        <v>42386</v>
      </c>
      <c r="C347" s="2" t="s">
        <v>85</v>
      </c>
      <c r="D347" t="s">
        <v>15</v>
      </c>
      <c r="E347" t="s">
        <v>47</v>
      </c>
      <c r="F347">
        <v>0</v>
      </c>
      <c r="G347">
        <v>8</v>
      </c>
      <c r="H347" s="5">
        <v>716542</v>
      </c>
      <c r="I347" s="6">
        <v>8698</v>
      </c>
      <c r="J347" s="7">
        <v>1327753</v>
      </c>
      <c r="K347" s="6">
        <v>11520</v>
      </c>
    </row>
    <row r="348" spans="2:11" x14ac:dyDescent="0.25">
      <c r="B348" s="2">
        <v>42379</v>
      </c>
      <c r="C348" s="2" t="s">
        <v>85</v>
      </c>
      <c r="D348" t="s">
        <v>15</v>
      </c>
      <c r="E348" t="s">
        <v>47</v>
      </c>
      <c r="F348">
        <v>0</v>
      </c>
      <c r="G348">
        <v>8</v>
      </c>
      <c r="H348" s="5">
        <v>689029</v>
      </c>
      <c r="I348" s="6">
        <v>8988</v>
      </c>
      <c r="J348" s="7">
        <v>1327753</v>
      </c>
      <c r="K348" s="6">
        <v>11520</v>
      </c>
    </row>
    <row r="349" spans="2:11" x14ac:dyDescent="0.25">
      <c r="B349" s="2">
        <v>42400</v>
      </c>
      <c r="C349" s="2" t="s">
        <v>85</v>
      </c>
      <c r="D349" t="s">
        <v>15</v>
      </c>
      <c r="E349" t="s">
        <v>47</v>
      </c>
      <c r="F349">
        <v>0</v>
      </c>
      <c r="G349">
        <v>8</v>
      </c>
      <c r="H349" s="5">
        <v>684547</v>
      </c>
      <c r="I349" s="6">
        <v>9267</v>
      </c>
      <c r="J349" s="7">
        <v>1327753</v>
      </c>
      <c r="K349" s="6">
        <v>11520</v>
      </c>
    </row>
    <row r="350" spans="2:11" x14ac:dyDescent="0.25">
      <c r="B350" s="2">
        <v>42442</v>
      </c>
      <c r="C350" s="2" t="s">
        <v>87</v>
      </c>
      <c r="D350" t="s">
        <v>15</v>
      </c>
      <c r="E350" t="s">
        <v>47</v>
      </c>
      <c r="F350">
        <v>0</v>
      </c>
      <c r="G350">
        <v>8</v>
      </c>
      <c r="H350" s="5">
        <v>683263</v>
      </c>
      <c r="I350" s="6">
        <v>8745</v>
      </c>
      <c r="J350" s="7">
        <v>1327753</v>
      </c>
      <c r="K350" s="6">
        <v>11520</v>
      </c>
    </row>
    <row r="351" spans="2:11" x14ac:dyDescent="0.25">
      <c r="B351" s="2">
        <v>42407</v>
      </c>
      <c r="C351" s="2" t="s">
        <v>86</v>
      </c>
      <c r="D351" t="s">
        <v>15</v>
      </c>
      <c r="E351" t="s">
        <v>47</v>
      </c>
      <c r="F351">
        <v>0</v>
      </c>
      <c r="G351">
        <v>8</v>
      </c>
      <c r="H351" s="5">
        <v>546352</v>
      </c>
      <c r="I351" s="6">
        <v>7957</v>
      </c>
      <c r="J351" s="7">
        <v>1327753</v>
      </c>
      <c r="K351" s="6">
        <v>11520</v>
      </c>
    </row>
    <row r="352" spans="2:11" x14ac:dyDescent="0.25">
      <c r="B352" s="2">
        <v>42435</v>
      </c>
      <c r="C352" s="2" t="s">
        <v>87</v>
      </c>
      <c r="D352" t="s">
        <v>15</v>
      </c>
      <c r="E352" t="s">
        <v>47</v>
      </c>
      <c r="F352">
        <v>0</v>
      </c>
      <c r="G352">
        <v>8</v>
      </c>
      <c r="H352" s="5">
        <v>546268</v>
      </c>
      <c r="I352" s="6">
        <v>7576</v>
      </c>
      <c r="J352" s="7">
        <v>1327753</v>
      </c>
      <c r="K352" s="6">
        <v>11520</v>
      </c>
    </row>
    <row r="353" spans="2:11" x14ac:dyDescent="0.25">
      <c r="B353" s="2">
        <v>42428</v>
      </c>
      <c r="C353" s="2" t="s">
        <v>86</v>
      </c>
      <c r="D353" t="s">
        <v>15</v>
      </c>
      <c r="E353" t="s">
        <v>47</v>
      </c>
      <c r="F353">
        <v>0</v>
      </c>
      <c r="G353">
        <v>8</v>
      </c>
      <c r="H353" s="5">
        <v>528382</v>
      </c>
      <c r="I353" s="6">
        <v>7222</v>
      </c>
      <c r="J353" s="7">
        <v>1327753</v>
      </c>
      <c r="K353" s="6">
        <v>11520</v>
      </c>
    </row>
    <row r="354" spans="2:11" x14ac:dyDescent="0.25">
      <c r="B354" s="2">
        <v>42393</v>
      </c>
      <c r="C354" s="2" t="s">
        <v>85</v>
      </c>
      <c r="D354" t="s">
        <v>15</v>
      </c>
      <c r="E354" t="s">
        <v>47</v>
      </c>
      <c r="F354">
        <v>0</v>
      </c>
      <c r="G354">
        <v>6</v>
      </c>
      <c r="H354" s="5">
        <v>368576</v>
      </c>
      <c r="I354" s="6">
        <v>5533</v>
      </c>
      <c r="J354" s="7">
        <v>995814.75</v>
      </c>
      <c r="K354" s="6">
        <v>8640</v>
      </c>
    </row>
    <row r="355" spans="2:11" x14ac:dyDescent="0.25">
      <c r="B355" s="2">
        <v>42372</v>
      </c>
      <c r="C355" s="2" t="s">
        <v>85</v>
      </c>
      <c r="D355" t="s">
        <v>19</v>
      </c>
      <c r="E355" t="s">
        <v>53</v>
      </c>
      <c r="F355">
        <v>0</v>
      </c>
      <c r="G355">
        <v>8</v>
      </c>
      <c r="H355" s="5">
        <v>1155633</v>
      </c>
      <c r="I355" s="6">
        <v>10354</v>
      </c>
      <c r="J355" s="7">
        <v>1437800</v>
      </c>
      <c r="K355" s="6">
        <v>13336</v>
      </c>
    </row>
    <row r="356" spans="2:11" x14ac:dyDescent="0.25">
      <c r="B356" s="2">
        <v>42456</v>
      </c>
      <c r="C356" s="2" t="s">
        <v>87</v>
      </c>
      <c r="D356" t="s">
        <v>19</v>
      </c>
      <c r="E356" t="s">
        <v>53</v>
      </c>
      <c r="F356">
        <v>0</v>
      </c>
      <c r="G356">
        <v>8</v>
      </c>
      <c r="H356" s="5">
        <v>1011004</v>
      </c>
      <c r="I356" s="6">
        <v>11842</v>
      </c>
      <c r="J356" s="7">
        <v>1437800</v>
      </c>
      <c r="K356" s="6">
        <v>13336</v>
      </c>
    </row>
    <row r="357" spans="2:11" x14ac:dyDescent="0.25">
      <c r="B357" s="2">
        <v>42449</v>
      </c>
      <c r="C357" s="2" t="s">
        <v>87</v>
      </c>
      <c r="D357" t="s">
        <v>19</v>
      </c>
      <c r="E357" s="1" t="s">
        <v>53</v>
      </c>
      <c r="F357">
        <v>0</v>
      </c>
      <c r="G357">
        <v>8</v>
      </c>
      <c r="H357" s="5">
        <v>891778</v>
      </c>
      <c r="I357" s="6">
        <v>10798</v>
      </c>
      <c r="J357" s="7">
        <v>1437800</v>
      </c>
      <c r="K357" s="6">
        <v>13336</v>
      </c>
    </row>
    <row r="358" spans="2:11" x14ac:dyDescent="0.25">
      <c r="B358" s="2">
        <v>42386</v>
      </c>
      <c r="C358" s="2" t="s">
        <v>85</v>
      </c>
      <c r="D358" t="s">
        <v>19</v>
      </c>
      <c r="E358" t="s">
        <v>53</v>
      </c>
      <c r="F358">
        <v>0</v>
      </c>
      <c r="G358">
        <v>8</v>
      </c>
      <c r="H358" s="5">
        <v>772428</v>
      </c>
      <c r="I358" s="6">
        <v>9740</v>
      </c>
      <c r="J358" s="7">
        <v>1437800</v>
      </c>
      <c r="K358" s="6">
        <v>13336</v>
      </c>
    </row>
    <row r="359" spans="2:11" x14ac:dyDescent="0.25">
      <c r="B359" s="2">
        <v>42414</v>
      </c>
      <c r="C359" s="2" t="s">
        <v>86</v>
      </c>
      <c r="D359" t="s">
        <v>19</v>
      </c>
      <c r="E359" t="s">
        <v>53</v>
      </c>
      <c r="F359">
        <v>0</v>
      </c>
      <c r="G359">
        <v>8</v>
      </c>
      <c r="H359" s="5">
        <v>768883</v>
      </c>
      <c r="I359" s="6">
        <v>8775</v>
      </c>
      <c r="J359" s="7">
        <v>1437800</v>
      </c>
      <c r="K359" s="6">
        <v>13336</v>
      </c>
    </row>
    <row r="360" spans="2:11" x14ac:dyDescent="0.25">
      <c r="B360" s="2">
        <v>42442</v>
      </c>
      <c r="C360" s="2" t="s">
        <v>87</v>
      </c>
      <c r="D360" t="s">
        <v>19</v>
      </c>
      <c r="E360" t="s">
        <v>53</v>
      </c>
      <c r="F360">
        <v>0</v>
      </c>
      <c r="G360">
        <v>8</v>
      </c>
      <c r="H360" s="5">
        <v>765481</v>
      </c>
      <c r="I360" s="6">
        <v>9167</v>
      </c>
      <c r="J360" s="7">
        <v>1437800</v>
      </c>
      <c r="K360" s="6">
        <v>13336</v>
      </c>
    </row>
    <row r="361" spans="2:11" x14ac:dyDescent="0.25">
      <c r="B361" s="2">
        <v>42379</v>
      </c>
      <c r="C361" s="2" t="s">
        <v>85</v>
      </c>
      <c r="D361" t="s">
        <v>19</v>
      </c>
      <c r="E361" t="s">
        <v>53</v>
      </c>
      <c r="F361">
        <v>0</v>
      </c>
      <c r="G361">
        <v>8</v>
      </c>
      <c r="H361" s="5">
        <v>760654</v>
      </c>
      <c r="I361" s="6">
        <v>9416</v>
      </c>
      <c r="J361" s="7">
        <v>1437800</v>
      </c>
      <c r="K361" s="6">
        <v>13336</v>
      </c>
    </row>
    <row r="362" spans="2:11" x14ac:dyDescent="0.25">
      <c r="B362" s="2">
        <v>42421</v>
      </c>
      <c r="C362" s="2" t="s">
        <v>86</v>
      </c>
      <c r="D362" t="s">
        <v>19</v>
      </c>
      <c r="E362" t="s">
        <v>53</v>
      </c>
      <c r="F362">
        <v>0</v>
      </c>
      <c r="G362">
        <v>8</v>
      </c>
      <c r="H362" s="5">
        <v>755395</v>
      </c>
      <c r="I362" s="6">
        <v>9571</v>
      </c>
      <c r="J362" s="7">
        <v>1437800</v>
      </c>
      <c r="K362" s="6">
        <v>13336</v>
      </c>
    </row>
    <row r="363" spans="2:11" x14ac:dyDescent="0.25">
      <c r="B363" s="2">
        <v>42400</v>
      </c>
      <c r="C363" s="2" t="s">
        <v>85</v>
      </c>
      <c r="D363" t="s">
        <v>19</v>
      </c>
      <c r="E363" t="s">
        <v>53</v>
      </c>
      <c r="F363">
        <v>0</v>
      </c>
      <c r="G363">
        <v>8</v>
      </c>
      <c r="H363" s="5">
        <v>702766</v>
      </c>
      <c r="I363" s="6">
        <v>8765</v>
      </c>
      <c r="J363" s="7">
        <v>1437800</v>
      </c>
      <c r="K363" s="6">
        <v>13336</v>
      </c>
    </row>
    <row r="364" spans="2:11" x14ac:dyDescent="0.25">
      <c r="B364" s="2">
        <v>42407</v>
      </c>
      <c r="C364" s="2" t="s">
        <v>86</v>
      </c>
      <c r="D364" t="s">
        <v>19</v>
      </c>
      <c r="E364" t="s">
        <v>53</v>
      </c>
      <c r="F364">
        <v>0</v>
      </c>
      <c r="G364">
        <v>8</v>
      </c>
      <c r="H364" s="5">
        <v>633021</v>
      </c>
      <c r="I364" s="6">
        <v>8253</v>
      </c>
      <c r="J364" s="7">
        <v>1437800</v>
      </c>
      <c r="K364" s="6">
        <v>13336</v>
      </c>
    </row>
    <row r="365" spans="2:11" x14ac:dyDescent="0.25">
      <c r="B365" s="2">
        <v>42435</v>
      </c>
      <c r="C365" s="2" t="s">
        <v>87</v>
      </c>
      <c r="D365" t="s">
        <v>19</v>
      </c>
      <c r="E365" t="s">
        <v>53</v>
      </c>
      <c r="F365">
        <v>0</v>
      </c>
      <c r="G365">
        <v>8</v>
      </c>
      <c r="H365" s="5">
        <v>632839</v>
      </c>
      <c r="I365" s="6">
        <v>8537</v>
      </c>
      <c r="J365" s="7">
        <v>1437800</v>
      </c>
      <c r="K365" s="6">
        <v>13336</v>
      </c>
    </row>
    <row r="366" spans="2:11" x14ac:dyDescent="0.25">
      <c r="B366" s="2">
        <v>42428</v>
      </c>
      <c r="C366" s="2" t="s">
        <v>86</v>
      </c>
      <c r="D366" t="s">
        <v>19</v>
      </c>
      <c r="E366" t="s">
        <v>53</v>
      </c>
      <c r="F366">
        <v>0</v>
      </c>
      <c r="G366">
        <v>8</v>
      </c>
      <c r="H366" s="5">
        <v>582997</v>
      </c>
      <c r="I366" s="6">
        <v>8100</v>
      </c>
      <c r="J366" s="7">
        <v>1437800</v>
      </c>
      <c r="K366" s="6">
        <v>13336</v>
      </c>
    </row>
    <row r="367" spans="2:11" x14ac:dyDescent="0.25">
      <c r="B367" s="2">
        <v>42393</v>
      </c>
      <c r="C367" s="2" t="s">
        <v>85</v>
      </c>
      <c r="D367" t="s">
        <v>19</v>
      </c>
      <c r="E367" t="s">
        <v>53</v>
      </c>
      <c r="F367">
        <v>0</v>
      </c>
      <c r="G367">
        <v>6</v>
      </c>
      <c r="H367" s="5">
        <v>427882</v>
      </c>
      <c r="I367" s="6">
        <v>5689</v>
      </c>
      <c r="J367" s="7">
        <v>1078350</v>
      </c>
      <c r="K367" s="6">
        <v>10002</v>
      </c>
    </row>
    <row r="368" spans="2:11" x14ac:dyDescent="0.25">
      <c r="B368" s="2">
        <v>42372</v>
      </c>
      <c r="C368" s="2" t="s">
        <v>85</v>
      </c>
      <c r="D368" t="s">
        <v>4</v>
      </c>
      <c r="E368" t="s">
        <v>33</v>
      </c>
      <c r="F368">
        <v>0</v>
      </c>
      <c r="G368">
        <v>8</v>
      </c>
      <c r="H368" s="5">
        <v>1042635</v>
      </c>
      <c r="I368" s="6">
        <v>7857</v>
      </c>
      <c r="J368" s="7">
        <v>1174216</v>
      </c>
      <c r="K368" s="6">
        <v>8208</v>
      </c>
    </row>
    <row r="369" spans="2:11" x14ac:dyDescent="0.25">
      <c r="B369" s="2">
        <v>42386</v>
      </c>
      <c r="C369" s="2" t="s">
        <v>85</v>
      </c>
      <c r="D369" t="s">
        <v>4</v>
      </c>
      <c r="E369" t="s">
        <v>33</v>
      </c>
      <c r="F369">
        <v>0</v>
      </c>
      <c r="G369">
        <v>8</v>
      </c>
      <c r="H369" s="5">
        <v>994176</v>
      </c>
      <c r="I369" s="6">
        <v>7856</v>
      </c>
      <c r="J369" s="7">
        <v>1174216</v>
      </c>
      <c r="K369" s="6">
        <v>8208</v>
      </c>
    </row>
    <row r="370" spans="2:11" x14ac:dyDescent="0.25">
      <c r="B370" s="2">
        <v>42421</v>
      </c>
      <c r="C370" s="2" t="s">
        <v>86</v>
      </c>
      <c r="D370" t="s">
        <v>4</v>
      </c>
      <c r="E370" t="s">
        <v>33</v>
      </c>
      <c r="F370">
        <v>0</v>
      </c>
      <c r="G370">
        <v>8</v>
      </c>
      <c r="H370" s="5">
        <v>936997</v>
      </c>
      <c r="I370" s="6">
        <v>7838</v>
      </c>
      <c r="J370" s="7">
        <v>1174216</v>
      </c>
      <c r="K370" s="6">
        <v>8208</v>
      </c>
    </row>
    <row r="371" spans="2:11" x14ac:dyDescent="0.25">
      <c r="B371" s="2">
        <v>42414</v>
      </c>
      <c r="C371" s="2" t="s">
        <v>86</v>
      </c>
      <c r="D371" t="s">
        <v>4</v>
      </c>
      <c r="E371" t="s">
        <v>33</v>
      </c>
      <c r="F371">
        <v>0</v>
      </c>
      <c r="G371">
        <v>8</v>
      </c>
      <c r="H371" s="5">
        <v>920024</v>
      </c>
      <c r="I371" s="6">
        <v>7258</v>
      </c>
      <c r="J371" s="7">
        <v>1174216</v>
      </c>
      <c r="K371" s="6">
        <v>8208</v>
      </c>
    </row>
    <row r="372" spans="2:11" x14ac:dyDescent="0.25">
      <c r="B372" s="2">
        <v>42442</v>
      </c>
      <c r="C372" s="2" t="s">
        <v>87</v>
      </c>
      <c r="D372" t="s">
        <v>4</v>
      </c>
      <c r="E372" t="s">
        <v>33</v>
      </c>
      <c r="F372">
        <v>0</v>
      </c>
      <c r="G372">
        <v>8</v>
      </c>
      <c r="H372" s="5">
        <v>918575</v>
      </c>
      <c r="I372" s="6">
        <v>7888</v>
      </c>
      <c r="J372" s="7">
        <v>1174216</v>
      </c>
      <c r="K372" s="6">
        <v>8208</v>
      </c>
    </row>
    <row r="373" spans="2:11" x14ac:dyDescent="0.25">
      <c r="B373" s="2">
        <v>42400</v>
      </c>
      <c r="C373" s="2" t="s">
        <v>85</v>
      </c>
      <c r="D373" t="s">
        <v>4</v>
      </c>
      <c r="E373" t="s">
        <v>33</v>
      </c>
      <c r="F373">
        <v>0</v>
      </c>
      <c r="G373">
        <v>8</v>
      </c>
      <c r="H373" s="5">
        <v>905361</v>
      </c>
      <c r="I373" s="6">
        <v>7759</v>
      </c>
      <c r="J373" s="7">
        <v>1174216</v>
      </c>
      <c r="K373" s="6">
        <v>8208</v>
      </c>
    </row>
    <row r="374" spans="2:11" x14ac:dyDescent="0.25">
      <c r="B374" s="2">
        <v>42449</v>
      </c>
      <c r="C374" s="2" t="s">
        <v>87</v>
      </c>
      <c r="D374" t="s">
        <v>4</v>
      </c>
      <c r="E374" t="s">
        <v>33</v>
      </c>
      <c r="F374">
        <v>0</v>
      </c>
      <c r="G374">
        <v>8</v>
      </c>
      <c r="H374" s="5">
        <v>888029</v>
      </c>
      <c r="I374" s="6">
        <v>7581</v>
      </c>
      <c r="J374" s="7">
        <v>1174216</v>
      </c>
      <c r="K374" s="6">
        <v>8208</v>
      </c>
    </row>
    <row r="375" spans="2:11" x14ac:dyDescent="0.25">
      <c r="B375" s="2">
        <v>42379</v>
      </c>
      <c r="C375" s="2" t="s">
        <v>85</v>
      </c>
      <c r="D375" t="s">
        <v>4</v>
      </c>
      <c r="E375" t="s">
        <v>33</v>
      </c>
      <c r="F375">
        <v>0</v>
      </c>
      <c r="G375">
        <v>8</v>
      </c>
      <c r="H375" s="5">
        <v>886369</v>
      </c>
      <c r="I375" s="6">
        <v>7078</v>
      </c>
      <c r="J375" s="7">
        <v>1174216</v>
      </c>
      <c r="K375" s="6">
        <v>8208</v>
      </c>
    </row>
    <row r="376" spans="2:11" x14ac:dyDescent="0.25">
      <c r="B376" s="2">
        <v>42456</v>
      </c>
      <c r="C376" s="2" t="s">
        <v>87</v>
      </c>
      <c r="D376" t="s">
        <v>4</v>
      </c>
      <c r="E376" s="1" t="s">
        <v>33</v>
      </c>
      <c r="F376">
        <v>0</v>
      </c>
      <c r="G376">
        <v>8</v>
      </c>
      <c r="H376" s="5">
        <v>872074</v>
      </c>
      <c r="I376" s="6">
        <v>7628</v>
      </c>
      <c r="J376" s="7">
        <v>1174216</v>
      </c>
      <c r="K376" s="6">
        <v>8208</v>
      </c>
    </row>
    <row r="377" spans="2:11" x14ac:dyDescent="0.25">
      <c r="B377" s="2">
        <v>42435</v>
      </c>
      <c r="C377" s="2" t="s">
        <v>87</v>
      </c>
      <c r="D377" t="s">
        <v>4</v>
      </c>
      <c r="E377" t="s">
        <v>33</v>
      </c>
      <c r="F377">
        <v>0</v>
      </c>
      <c r="G377">
        <v>8</v>
      </c>
      <c r="H377" s="5">
        <v>822324</v>
      </c>
      <c r="I377" s="6">
        <v>7178</v>
      </c>
      <c r="J377" s="7">
        <v>1174216</v>
      </c>
      <c r="K377" s="6">
        <v>8208</v>
      </c>
    </row>
    <row r="378" spans="2:11" x14ac:dyDescent="0.25">
      <c r="B378" s="2">
        <v>42407</v>
      </c>
      <c r="C378" s="2" t="s">
        <v>86</v>
      </c>
      <c r="D378" t="s">
        <v>4</v>
      </c>
      <c r="E378" t="s">
        <v>33</v>
      </c>
      <c r="F378">
        <v>0</v>
      </c>
      <c r="G378">
        <v>8</v>
      </c>
      <c r="H378" s="5">
        <v>810526</v>
      </c>
      <c r="I378" s="6">
        <v>7178</v>
      </c>
      <c r="J378" s="7">
        <v>1174216</v>
      </c>
      <c r="K378" s="6">
        <v>8208</v>
      </c>
    </row>
    <row r="379" spans="2:11" x14ac:dyDescent="0.25">
      <c r="B379" s="2">
        <v>42428</v>
      </c>
      <c r="C379" s="2" t="s">
        <v>86</v>
      </c>
      <c r="D379" t="s">
        <v>4</v>
      </c>
      <c r="E379" t="s">
        <v>33</v>
      </c>
      <c r="F379">
        <v>0</v>
      </c>
      <c r="G379">
        <v>8</v>
      </c>
      <c r="H379" s="5">
        <v>793832</v>
      </c>
      <c r="I379" s="6">
        <v>6763</v>
      </c>
      <c r="J379" s="7">
        <v>1174216</v>
      </c>
      <c r="K379" s="6">
        <v>8208</v>
      </c>
    </row>
    <row r="380" spans="2:11" x14ac:dyDescent="0.25">
      <c r="B380" s="2">
        <v>42393</v>
      </c>
      <c r="C380" s="2" t="s">
        <v>85</v>
      </c>
      <c r="D380" t="s">
        <v>4</v>
      </c>
      <c r="E380" t="s">
        <v>33</v>
      </c>
      <c r="F380">
        <v>0</v>
      </c>
      <c r="G380">
        <v>6</v>
      </c>
      <c r="H380" s="5">
        <v>596405</v>
      </c>
      <c r="I380" s="6">
        <v>5536</v>
      </c>
      <c r="J380" s="7">
        <v>880662</v>
      </c>
      <c r="K380" s="6">
        <v>6156</v>
      </c>
    </row>
    <row r="381" spans="2:11" x14ac:dyDescent="0.25">
      <c r="B381" s="2">
        <v>42456</v>
      </c>
      <c r="C381" s="2" t="s">
        <v>87</v>
      </c>
      <c r="D381" t="s">
        <v>18</v>
      </c>
      <c r="E381" t="s">
        <v>64</v>
      </c>
      <c r="F381">
        <v>0</v>
      </c>
      <c r="G381">
        <v>8</v>
      </c>
      <c r="H381" s="5">
        <v>590842</v>
      </c>
      <c r="I381" s="6">
        <v>7830</v>
      </c>
      <c r="J381" s="7">
        <v>899784</v>
      </c>
      <c r="K381" s="6">
        <v>8064</v>
      </c>
    </row>
    <row r="382" spans="2:11" x14ac:dyDescent="0.25">
      <c r="B382" s="2">
        <v>42449</v>
      </c>
      <c r="C382" s="2" t="s">
        <v>87</v>
      </c>
      <c r="D382" t="s">
        <v>18</v>
      </c>
      <c r="E382" s="1" t="s">
        <v>64</v>
      </c>
      <c r="F382">
        <v>8</v>
      </c>
      <c r="G382">
        <v>0</v>
      </c>
      <c r="H382" s="5">
        <v>505150</v>
      </c>
      <c r="I382" s="6">
        <v>7833</v>
      </c>
      <c r="J382" s="7">
        <v>899784</v>
      </c>
      <c r="K382" s="6">
        <v>8064</v>
      </c>
    </row>
    <row r="383" spans="2:11" x14ac:dyDescent="0.25">
      <c r="B383" s="2">
        <v>42442</v>
      </c>
      <c r="C383" s="2" t="s">
        <v>87</v>
      </c>
      <c r="D383" t="s">
        <v>18</v>
      </c>
      <c r="E383" t="s">
        <v>64</v>
      </c>
      <c r="F383">
        <v>8</v>
      </c>
      <c r="G383">
        <v>0</v>
      </c>
      <c r="H383" s="5">
        <v>409091</v>
      </c>
      <c r="I383" s="6">
        <v>7360</v>
      </c>
      <c r="J383" s="7">
        <v>899784</v>
      </c>
      <c r="K383" s="6">
        <v>8064</v>
      </c>
    </row>
    <row r="384" spans="2:11" x14ac:dyDescent="0.25">
      <c r="B384" s="2">
        <v>42435</v>
      </c>
      <c r="C384" s="2" t="s">
        <v>87</v>
      </c>
      <c r="D384" t="s">
        <v>18</v>
      </c>
      <c r="E384" t="s">
        <v>64</v>
      </c>
      <c r="F384">
        <v>8</v>
      </c>
      <c r="G384">
        <v>0</v>
      </c>
      <c r="H384" s="5">
        <v>397366</v>
      </c>
      <c r="I384" s="6">
        <v>6003</v>
      </c>
      <c r="J384" s="7">
        <v>899784</v>
      </c>
      <c r="K384" s="6">
        <v>8064</v>
      </c>
    </row>
    <row r="385" spans="2:11" x14ac:dyDescent="0.25">
      <c r="B385" s="2">
        <v>42428</v>
      </c>
      <c r="C385" s="2" t="s">
        <v>86</v>
      </c>
      <c r="D385" t="s">
        <v>18</v>
      </c>
      <c r="E385" t="s">
        <v>64</v>
      </c>
      <c r="F385">
        <v>8</v>
      </c>
      <c r="G385">
        <v>0</v>
      </c>
      <c r="H385" s="5">
        <v>337093</v>
      </c>
      <c r="I385" s="6">
        <v>5202</v>
      </c>
      <c r="J385" s="7">
        <v>899784</v>
      </c>
      <c r="K385" s="6">
        <v>8064</v>
      </c>
    </row>
    <row r="386" spans="2:11" x14ac:dyDescent="0.25">
      <c r="B386" s="2">
        <v>42372</v>
      </c>
      <c r="C386" s="2" t="s">
        <v>85</v>
      </c>
      <c r="D386" t="s">
        <v>78</v>
      </c>
      <c r="E386" t="s">
        <v>64</v>
      </c>
      <c r="F386">
        <v>0</v>
      </c>
      <c r="G386">
        <v>7</v>
      </c>
      <c r="H386" s="5">
        <v>370028</v>
      </c>
      <c r="I386" s="6">
        <v>5452</v>
      </c>
      <c r="J386" s="7">
        <v>739501</v>
      </c>
      <c r="K386" s="6">
        <v>7133</v>
      </c>
    </row>
    <row r="387" spans="2:11" x14ac:dyDescent="0.25">
      <c r="B387" s="2">
        <v>42421</v>
      </c>
      <c r="C387" s="2" t="s">
        <v>86</v>
      </c>
      <c r="D387" t="s">
        <v>18</v>
      </c>
      <c r="E387" t="s">
        <v>64</v>
      </c>
      <c r="F387">
        <v>4</v>
      </c>
      <c r="G387">
        <v>0</v>
      </c>
      <c r="H387" s="5">
        <v>227422</v>
      </c>
      <c r="I387" s="6">
        <v>3233</v>
      </c>
      <c r="J387" s="7">
        <v>449892</v>
      </c>
      <c r="K387" s="6">
        <v>4032</v>
      </c>
    </row>
    <row r="388" spans="2:11" x14ac:dyDescent="0.25">
      <c r="B388" s="2">
        <v>42372</v>
      </c>
      <c r="C388" s="2" t="s">
        <v>85</v>
      </c>
      <c r="D388" t="s">
        <v>23</v>
      </c>
      <c r="E388" t="s">
        <v>61</v>
      </c>
      <c r="F388">
        <v>0</v>
      </c>
      <c r="G388">
        <v>8</v>
      </c>
      <c r="H388" s="5">
        <v>1050922</v>
      </c>
      <c r="I388" s="6">
        <v>6988</v>
      </c>
      <c r="J388" s="7">
        <v>1145090</v>
      </c>
      <c r="K388" s="6">
        <v>8376</v>
      </c>
    </row>
    <row r="389" spans="2:11" x14ac:dyDescent="0.25">
      <c r="B389" s="2">
        <v>42456</v>
      </c>
      <c r="C389" s="2" t="s">
        <v>87</v>
      </c>
      <c r="D389" t="s">
        <v>23</v>
      </c>
      <c r="E389" t="s">
        <v>61</v>
      </c>
      <c r="F389">
        <v>0</v>
      </c>
      <c r="G389">
        <v>8</v>
      </c>
      <c r="H389" s="5">
        <v>928304</v>
      </c>
      <c r="I389" s="6">
        <v>8252</v>
      </c>
      <c r="J389" s="7">
        <v>1145090</v>
      </c>
      <c r="K389" s="6">
        <v>8376</v>
      </c>
    </row>
    <row r="390" spans="2:11" x14ac:dyDescent="0.25">
      <c r="B390" s="2">
        <v>42379</v>
      </c>
      <c r="C390" s="2" t="s">
        <v>85</v>
      </c>
      <c r="D390" t="s">
        <v>23</v>
      </c>
      <c r="E390" t="s">
        <v>61</v>
      </c>
      <c r="F390">
        <v>0</v>
      </c>
      <c r="G390">
        <v>8</v>
      </c>
      <c r="H390" s="5">
        <v>794737</v>
      </c>
      <c r="I390" s="6">
        <v>7148</v>
      </c>
      <c r="J390" s="7">
        <v>1145090</v>
      </c>
      <c r="K390" s="6">
        <v>8376</v>
      </c>
    </row>
    <row r="391" spans="2:11" x14ac:dyDescent="0.25">
      <c r="B391" s="2">
        <v>42449</v>
      </c>
      <c r="C391" s="2" t="s">
        <v>87</v>
      </c>
      <c r="D391" t="s">
        <v>23</v>
      </c>
      <c r="E391" s="1" t="s">
        <v>61</v>
      </c>
      <c r="F391">
        <v>0</v>
      </c>
      <c r="G391">
        <v>8</v>
      </c>
      <c r="H391" s="5">
        <v>773089</v>
      </c>
      <c r="I391" s="6">
        <v>7310</v>
      </c>
      <c r="J391" s="7">
        <v>1145090</v>
      </c>
      <c r="K391" s="6">
        <v>8376</v>
      </c>
    </row>
    <row r="392" spans="2:11" x14ac:dyDescent="0.25">
      <c r="B392" s="2">
        <v>42386</v>
      </c>
      <c r="C392" s="2" t="s">
        <v>85</v>
      </c>
      <c r="D392" t="s">
        <v>23</v>
      </c>
      <c r="E392" t="s">
        <v>61</v>
      </c>
      <c r="F392">
        <v>0</v>
      </c>
      <c r="G392">
        <v>8</v>
      </c>
      <c r="H392" s="5">
        <v>740971</v>
      </c>
      <c r="I392" s="6">
        <v>7189</v>
      </c>
      <c r="J392" s="7">
        <v>1145090</v>
      </c>
      <c r="K392" s="6">
        <v>8376</v>
      </c>
    </row>
    <row r="393" spans="2:11" x14ac:dyDescent="0.25">
      <c r="B393" s="2">
        <v>42414</v>
      </c>
      <c r="C393" s="2" t="s">
        <v>86</v>
      </c>
      <c r="D393" t="s">
        <v>23</v>
      </c>
      <c r="E393" t="s">
        <v>61</v>
      </c>
      <c r="F393">
        <v>0</v>
      </c>
      <c r="G393">
        <v>8</v>
      </c>
      <c r="H393" s="5">
        <v>717826</v>
      </c>
      <c r="I393" s="6">
        <v>6966</v>
      </c>
      <c r="J393" s="7">
        <v>1145090</v>
      </c>
      <c r="K393" s="6">
        <v>8376</v>
      </c>
    </row>
    <row r="394" spans="2:11" x14ac:dyDescent="0.25">
      <c r="B394" s="2">
        <v>42400</v>
      </c>
      <c r="C394" s="2" t="s">
        <v>85</v>
      </c>
      <c r="D394" t="s">
        <v>23</v>
      </c>
      <c r="E394" t="s">
        <v>61</v>
      </c>
      <c r="F394">
        <v>0</v>
      </c>
      <c r="G394">
        <v>8</v>
      </c>
      <c r="H394" s="5">
        <v>682534</v>
      </c>
      <c r="I394" s="6">
        <v>6926</v>
      </c>
      <c r="J394" s="7">
        <v>1145090</v>
      </c>
      <c r="K394" s="6">
        <v>8376</v>
      </c>
    </row>
    <row r="395" spans="2:11" x14ac:dyDescent="0.25">
      <c r="B395" s="2">
        <v>42442</v>
      </c>
      <c r="C395" s="2" t="s">
        <v>87</v>
      </c>
      <c r="D395" t="s">
        <v>23</v>
      </c>
      <c r="E395" t="s">
        <v>61</v>
      </c>
      <c r="F395">
        <v>0</v>
      </c>
      <c r="G395">
        <v>8</v>
      </c>
      <c r="H395" s="5">
        <v>633677</v>
      </c>
      <c r="I395" s="6">
        <v>6646</v>
      </c>
      <c r="J395" s="7">
        <v>1145090</v>
      </c>
      <c r="K395" s="6">
        <v>8376</v>
      </c>
    </row>
    <row r="396" spans="2:11" x14ac:dyDescent="0.25">
      <c r="B396" s="2">
        <v>42407</v>
      </c>
      <c r="C396" s="2" t="s">
        <v>86</v>
      </c>
      <c r="D396" t="s">
        <v>23</v>
      </c>
      <c r="E396" t="s">
        <v>61</v>
      </c>
      <c r="F396">
        <v>0</v>
      </c>
      <c r="G396">
        <v>8</v>
      </c>
      <c r="H396" s="5">
        <v>619639</v>
      </c>
      <c r="I396" s="6">
        <v>6464</v>
      </c>
      <c r="J396" s="7">
        <v>1145090</v>
      </c>
      <c r="K396" s="6">
        <v>8376</v>
      </c>
    </row>
    <row r="397" spans="2:11" x14ac:dyDescent="0.25">
      <c r="B397" s="2">
        <v>42421</v>
      </c>
      <c r="C397" s="2" t="s">
        <v>86</v>
      </c>
      <c r="D397" t="s">
        <v>23</v>
      </c>
      <c r="E397" t="s">
        <v>61</v>
      </c>
      <c r="F397">
        <v>0</v>
      </c>
      <c r="G397">
        <v>8</v>
      </c>
      <c r="H397" s="5">
        <v>567092</v>
      </c>
      <c r="I397" s="6">
        <v>6201</v>
      </c>
      <c r="J397" s="7">
        <v>1145090</v>
      </c>
      <c r="K397" s="6">
        <v>8376</v>
      </c>
    </row>
    <row r="398" spans="2:11" x14ac:dyDescent="0.25">
      <c r="B398" s="2">
        <v>42428</v>
      </c>
      <c r="C398" s="2" t="s">
        <v>86</v>
      </c>
      <c r="D398" t="s">
        <v>23</v>
      </c>
      <c r="E398" t="s">
        <v>61</v>
      </c>
      <c r="F398">
        <v>0</v>
      </c>
      <c r="G398">
        <v>8</v>
      </c>
      <c r="H398" s="5">
        <v>534179</v>
      </c>
      <c r="I398" s="6">
        <v>5794</v>
      </c>
      <c r="J398" s="7">
        <v>1145090</v>
      </c>
      <c r="K398" s="6">
        <v>8376</v>
      </c>
    </row>
    <row r="399" spans="2:11" x14ac:dyDescent="0.25">
      <c r="B399" s="2">
        <v>42435</v>
      </c>
      <c r="C399" s="2" t="s">
        <v>87</v>
      </c>
      <c r="D399" t="s">
        <v>23</v>
      </c>
      <c r="E399" t="s">
        <v>61</v>
      </c>
      <c r="F399">
        <v>0</v>
      </c>
      <c r="G399">
        <v>8</v>
      </c>
      <c r="H399" s="5">
        <v>470168</v>
      </c>
      <c r="I399" s="6">
        <v>5396</v>
      </c>
      <c r="J399" s="7">
        <v>1145090</v>
      </c>
      <c r="K399" s="6">
        <v>8376</v>
      </c>
    </row>
    <row r="400" spans="2:11" x14ac:dyDescent="0.25">
      <c r="B400" s="2">
        <v>42393</v>
      </c>
      <c r="C400" s="2" t="s">
        <v>85</v>
      </c>
      <c r="D400" t="s">
        <v>23</v>
      </c>
      <c r="E400" t="s">
        <v>61</v>
      </c>
      <c r="F400">
        <v>0</v>
      </c>
      <c r="G400">
        <v>6</v>
      </c>
      <c r="H400" s="5">
        <v>444069</v>
      </c>
      <c r="I400" s="6">
        <v>4872</v>
      </c>
      <c r="J400" s="7">
        <v>858817.5</v>
      </c>
      <c r="K400" s="6">
        <v>6282</v>
      </c>
    </row>
    <row r="401" spans="2:11" x14ac:dyDescent="0.25">
      <c r="B401" s="2">
        <v>42372</v>
      </c>
      <c r="C401" s="2" t="s">
        <v>85</v>
      </c>
      <c r="D401" t="s">
        <v>69</v>
      </c>
      <c r="E401" t="s">
        <v>28</v>
      </c>
      <c r="F401">
        <v>0</v>
      </c>
      <c r="G401">
        <v>9</v>
      </c>
      <c r="H401" s="5">
        <v>764181</v>
      </c>
      <c r="I401" s="6">
        <v>7970</v>
      </c>
      <c r="J401" s="7">
        <v>1180359</v>
      </c>
      <c r="K401" s="6">
        <v>8163</v>
      </c>
    </row>
    <row r="402" spans="2:11" x14ac:dyDescent="0.25">
      <c r="B402" s="2">
        <v>42386</v>
      </c>
      <c r="C402" s="2" t="s">
        <v>85</v>
      </c>
      <c r="D402" t="s">
        <v>69</v>
      </c>
      <c r="E402" t="s">
        <v>28</v>
      </c>
      <c r="F402">
        <v>0</v>
      </c>
      <c r="G402">
        <v>8</v>
      </c>
      <c r="H402" s="5">
        <v>677178</v>
      </c>
      <c r="I402" s="6">
        <v>7181</v>
      </c>
      <c r="J402" s="7">
        <v>1049208</v>
      </c>
      <c r="K402" s="6">
        <v>7256</v>
      </c>
    </row>
    <row r="403" spans="2:11" x14ac:dyDescent="0.25">
      <c r="B403" s="2">
        <v>42379</v>
      </c>
      <c r="C403" s="2" t="s">
        <v>85</v>
      </c>
      <c r="D403" t="s">
        <v>69</v>
      </c>
      <c r="E403" t="s">
        <v>28</v>
      </c>
      <c r="F403">
        <v>0</v>
      </c>
      <c r="G403">
        <v>8</v>
      </c>
      <c r="H403" s="5">
        <v>584067</v>
      </c>
      <c r="I403" s="6">
        <v>6622</v>
      </c>
      <c r="J403" s="7">
        <v>1049208</v>
      </c>
      <c r="K403" s="6">
        <v>7256</v>
      </c>
    </row>
    <row r="404" spans="2:11" x14ac:dyDescent="0.25">
      <c r="B404" s="2">
        <v>42372</v>
      </c>
      <c r="C404" s="2" t="s">
        <v>85</v>
      </c>
      <c r="D404" t="s">
        <v>17</v>
      </c>
      <c r="E404" t="s">
        <v>52</v>
      </c>
      <c r="F404">
        <v>0</v>
      </c>
      <c r="G404">
        <v>9</v>
      </c>
      <c r="H404" s="5">
        <v>1671622</v>
      </c>
      <c r="I404" s="6">
        <v>13122</v>
      </c>
      <c r="J404" s="7">
        <v>1620351</v>
      </c>
      <c r="K404" s="6">
        <v>13653</v>
      </c>
    </row>
    <row r="405" spans="2:11" x14ac:dyDescent="0.25">
      <c r="B405" s="2">
        <v>42456</v>
      </c>
      <c r="C405" s="2" t="s">
        <v>87</v>
      </c>
      <c r="D405" t="s">
        <v>17</v>
      </c>
      <c r="E405" t="s">
        <v>52</v>
      </c>
      <c r="F405">
        <v>0</v>
      </c>
      <c r="G405">
        <v>8</v>
      </c>
      <c r="H405" s="5">
        <v>1323673</v>
      </c>
      <c r="I405" s="6">
        <v>12130</v>
      </c>
      <c r="J405" s="7">
        <v>1440312</v>
      </c>
      <c r="K405" s="6">
        <v>12136</v>
      </c>
    </row>
    <row r="406" spans="2:11" x14ac:dyDescent="0.25">
      <c r="B406" s="2">
        <v>42421</v>
      </c>
      <c r="C406" s="2" t="s">
        <v>86</v>
      </c>
      <c r="D406" t="s">
        <v>17</v>
      </c>
      <c r="E406" t="s">
        <v>52</v>
      </c>
      <c r="F406">
        <v>0</v>
      </c>
      <c r="G406">
        <v>8</v>
      </c>
      <c r="H406" s="5">
        <v>1152012</v>
      </c>
      <c r="I406" s="6">
        <v>11537</v>
      </c>
      <c r="J406" s="7">
        <v>1440312</v>
      </c>
      <c r="K406" s="6">
        <v>12136</v>
      </c>
    </row>
    <row r="407" spans="2:11" x14ac:dyDescent="0.25">
      <c r="B407" s="2">
        <v>42386</v>
      </c>
      <c r="C407" s="2" t="s">
        <v>85</v>
      </c>
      <c r="D407" t="s">
        <v>17</v>
      </c>
      <c r="E407" t="s">
        <v>52</v>
      </c>
      <c r="F407">
        <v>0</v>
      </c>
      <c r="G407">
        <v>8</v>
      </c>
      <c r="H407" s="5">
        <v>1073910</v>
      </c>
      <c r="I407" s="6">
        <v>9976</v>
      </c>
      <c r="J407" s="7">
        <v>1440312</v>
      </c>
      <c r="K407" s="6">
        <v>12136</v>
      </c>
    </row>
    <row r="408" spans="2:11" x14ac:dyDescent="0.25">
      <c r="B408" s="2">
        <v>42449</v>
      </c>
      <c r="C408" s="2" t="s">
        <v>87</v>
      </c>
      <c r="D408" t="s">
        <v>17</v>
      </c>
      <c r="E408" s="1" t="s">
        <v>52</v>
      </c>
      <c r="F408">
        <v>0</v>
      </c>
      <c r="G408">
        <v>8</v>
      </c>
      <c r="H408" s="5">
        <v>1072497</v>
      </c>
      <c r="I408" s="6">
        <v>11115</v>
      </c>
      <c r="J408" s="7">
        <v>1440312</v>
      </c>
      <c r="K408" s="6">
        <v>12136</v>
      </c>
    </row>
    <row r="409" spans="2:11" x14ac:dyDescent="0.25">
      <c r="B409" s="2">
        <v>42414</v>
      </c>
      <c r="C409" s="2" t="s">
        <v>86</v>
      </c>
      <c r="D409" t="s">
        <v>17</v>
      </c>
      <c r="E409" t="s">
        <v>52</v>
      </c>
      <c r="F409">
        <v>0</v>
      </c>
      <c r="G409">
        <v>8</v>
      </c>
      <c r="H409" s="5">
        <v>999098</v>
      </c>
      <c r="I409" s="6">
        <v>9899</v>
      </c>
      <c r="J409" s="7">
        <v>1440312</v>
      </c>
      <c r="K409" s="6">
        <v>12136</v>
      </c>
    </row>
    <row r="410" spans="2:11" x14ac:dyDescent="0.25">
      <c r="B410" s="2">
        <v>42379</v>
      </c>
      <c r="C410" s="2" t="s">
        <v>85</v>
      </c>
      <c r="D410" t="s">
        <v>17</v>
      </c>
      <c r="E410" t="s">
        <v>52</v>
      </c>
      <c r="F410">
        <v>0</v>
      </c>
      <c r="G410">
        <v>8</v>
      </c>
      <c r="H410" s="5">
        <v>981822</v>
      </c>
      <c r="I410" s="6">
        <v>9541</v>
      </c>
      <c r="J410" s="7">
        <v>1440312</v>
      </c>
      <c r="K410" s="6">
        <v>12136</v>
      </c>
    </row>
    <row r="411" spans="2:11" x14ac:dyDescent="0.25">
      <c r="B411" s="2">
        <v>42442</v>
      </c>
      <c r="C411" s="2" t="s">
        <v>87</v>
      </c>
      <c r="D411" t="s">
        <v>17</v>
      </c>
      <c r="E411" t="s">
        <v>52</v>
      </c>
      <c r="F411">
        <v>0</v>
      </c>
      <c r="G411">
        <v>8</v>
      </c>
      <c r="H411" s="5">
        <v>900072</v>
      </c>
      <c r="I411" s="6">
        <v>10058</v>
      </c>
      <c r="J411" s="7">
        <v>1440312</v>
      </c>
      <c r="K411" s="6">
        <v>12136</v>
      </c>
    </row>
    <row r="412" spans="2:11" x14ac:dyDescent="0.25">
      <c r="B412" s="2">
        <v>42400</v>
      </c>
      <c r="C412" s="2" t="s">
        <v>85</v>
      </c>
      <c r="D412" t="s">
        <v>17</v>
      </c>
      <c r="E412" t="s">
        <v>52</v>
      </c>
      <c r="F412">
        <v>0</v>
      </c>
      <c r="G412">
        <v>8</v>
      </c>
      <c r="H412" s="5">
        <v>817940</v>
      </c>
      <c r="I412" s="6">
        <v>8791</v>
      </c>
      <c r="J412" s="7">
        <v>1440312</v>
      </c>
      <c r="K412" s="6">
        <v>12136</v>
      </c>
    </row>
    <row r="413" spans="2:11" x14ac:dyDescent="0.25">
      <c r="B413" s="2">
        <v>42407</v>
      </c>
      <c r="C413" s="2" t="s">
        <v>86</v>
      </c>
      <c r="D413" t="s">
        <v>17</v>
      </c>
      <c r="E413" t="s">
        <v>52</v>
      </c>
      <c r="F413">
        <v>0</v>
      </c>
      <c r="G413">
        <v>8</v>
      </c>
      <c r="H413" s="5">
        <v>756571</v>
      </c>
      <c r="I413" s="6">
        <v>8687</v>
      </c>
      <c r="J413" s="7">
        <v>1440312</v>
      </c>
      <c r="K413" s="6">
        <v>12136</v>
      </c>
    </row>
    <row r="414" spans="2:11" x14ac:dyDescent="0.25">
      <c r="B414" s="2">
        <v>42435</v>
      </c>
      <c r="C414" s="2" t="s">
        <v>87</v>
      </c>
      <c r="D414" t="s">
        <v>17</v>
      </c>
      <c r="E414" t="s">
        <v>52</v>
      </c>
      <c r="F414">
        <v>0</v>
      </c>
      <c r="G414">
        <v>8</v>
      </c>
      <c r="H414" s="5">
        <v>729218</v>
      </c>
      <c r="I414" s="6">
        <v>8291</v>
      </c>
      <c r="J414" s="7">
        <v>1440312</v>
      </c>
      <c r="K414" s="6">
        <v>12136</v>
      </c>
    </row>
    <row r="415" spans="2:11" x14ac:dyDescent="0.25">
      <c r="B415" s="2">
        <v>42428</v>
      </c>
      <c r="C415" s="2" t="s">
        <v>86</v>
      </c>
      <c r="D415" t="s">
        <v>17</v>
      </c>
      <c r="E415" t="s">
        <v>52</v>
      </c>
      <c r="F415">
        <v>0</v>
      </c>
      <c r="G415">
        <v>8</v>
      </c>
      <c r="H415" s="5">
        <v>720585</v>
      </c>
      <c r="I415" s="6">
        <v>9100</v>
      </c>
      <c r="J415" s="7">
        <v>1440312</v>
      </c>
      <c r="K415" s="6">
        <v>12136</v>
      </c>
    </row>
    <row r="416" spans="2:11" x14ac:dyDescent="0.25">
      <c r="B416" s="2">
        <v>42393</v>
      </c>
      <c r="C416" s="2" t="s">
        <v>85</v>
      </c>
      <c r="D416" t="s">
        <v>17</v>
      </c>
      <c r="E416" t="s">
        <v>52</v>
      </c>
      <c r="F416">
        <v>0</v>
      </c>
      <c r="G416">
        <v>6</v>
      </c>
      <c r="H416" s="5">
        <v>526274</v>
      </c>
      <c r="I416" s="6">
        <v>6481</v>
      </c>
      <c r="J416" s="7">
        <v>1080234</v>
      </c>
      <c r="K416" s="6">
        <v>9102</v>
      </c>
    </row>
    <row r="417" spans="2:11" x14ac:dyDescent="0.25">
      <c r="B417" s="2"/>
    </row>
    <row r="418" spans="2:11" x14ac:dyDescent="0.25">
      <c r="B418" s="2"/>
    </row>
    <row r="419" spans="2:11" x14ac:dyDescent="0.25">
      <c r="K419" s="8"/>
    </row>
  </sheetData>
  <mergeCells count="11">
    <mergeCell ref="B13:H13"/>
    <mergeCell ref="B14:H14"/>
    <mergeCell ref="B15:H15"/>
    <mergeCell ref="B3:H3"/>
    <mergeCell ref="B6:H6"/>
    <mergeCell ref="B7:H7"/>
    <mergeCell ref="B8:H8"/>
    <mergeCell ref="B9:H9"/>
    <mergeCell ref="B10:H10"/>
    <mergeCell ref="B11:H11"/>
    <mergeCell ref="B12:H12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Questions</vt:lpstr>
      <vt:lpstr>AssignmentAnswers</vt:lpstr>
      <vt:lpstr>BroadwayData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Plumley</dc:creator>
  <cp:lastModifiedBy>Robert Plumley</cp:lastModifiedBy>
  <dcterms:created xsi:type="dcterms:W3CDTF">2016-04-11T17:00:03Z</dcterms:created>
  <dcterms:modified xsi:type="dcterms:W3CDTF">2016-11-10T16:32:56Z</dcterms:modified>
</cp:coreProperties>
</file>