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\Google Drive\CIS101\2015-2016 Spring - CIS101\Course Materials\Group Assignments\GP6- Business Plan\"/>
    </mc:Choice>
  </mc:AlternateContent>
  <bookViews>
    <workbookView xWindow="0" yWindow="0" windowWidth="28800" windowHeight="11475"/>
    <workbookView xWindow="0" yWindow="0" windowWidth="28800" windowHeight="13215"/>
  </bookViews>
  <sheets>
    <sheet name="Business Plan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29" i="1"/>
  <c r="C83" i="1"/>
  <c r="I67" i="1"/>
  <c r="I63" i="1"/>
  <c r="I62" i="1"/>
  <c r="I58" i="1"/>
  <c r="I57" i="1"/>
  <c r="D50" i="1"/>
  <c r="I50" i="1"/>
  <c r="I44" i="1"/>
  <c r="I43" i="1"/>
  <c r="I37" i="1"/>
  <c r="I36" i="1"/>
  <c r="D49" i="1"/>
  <c r="I49" i="1"/>
  <c r="D51" i="1"/>
  <c r="I51" i="1"/>
  <c r="D52" i="1"/>
  <c r="I52" i="1"/>
  <c r="D53" i="1"/>
  <c r="I53" i="1"/>
  <c r="D59" i="1"/>
  <c r="D64" i="1"/>
  <c r="C69" i="1"/>
  <c r="C64" i="1"/>
  <c r="I64" i="1"/>
  <c r="C59" i="1"/>
  <c r="I59" i="1"/>
  <c r="C54" i="1"/>
  <c r="C46" i="1"/>
  <c r="D29" i="1"/>
  <c r="D45" i="1"/>
  <c r="C21" i="1"/>
  <c r="D20" i="1"/>
  <c r="I45" i="1"/>
  <c r="D46" i="1"/>
  <c r="I46" i="1"/>
  <c r="D54" i="1"/>
  <c r="C71" i="1"/>
  <c r="D21" i="1"/>
  <c r="D68" i="1"/>
  <c r="D69" i="1"/>
  <c r="I69" i="1"/>
  <c r="J67" i="1"/>
  <c r="I68" i="1"/>
  <c r="I54" i="1"/>
  <c r="C72" i="1"/>
  <c r="C73" i="1"/>
  <c r="D35" i="1"/>
  <c r="I35" i="1"/>
  <c r="D71" i="1"/>
  <c r="J68" i="1"/>
  <c r="J50" i="1"/>
  <c r="J52" i="1"/>
  <c r="J53" i="1"/>
  <c r="J49" i="1"/>
  <c r="J51" i="1"/>
  <c r="D38" i="1"/>
  <c r="I38" i="1"/>
  <c r="I71" i="1"/>
  <c r="J54" i="1"/>
  <c r="D72" i="1"/>
  <c r="D73" i="1"/>
  <c r="J69" i="1"/>
</calcChain>
</file>

<file path=xl/sharedStrings.xml><?xml version="1.0" encoding="utf-8"?>
<sst xmlns="http://schemas.openxmlformats.org/spreadsheetml/2006/main" count="93" uniqueCount="70">
  <si>
    <t>Category</t>
  </si>
  <si>
    <t>Income Total</t>
  </si>
  <si>
    <t>Expenses</t>
  </si>
  <si>
    <t>Expenses Total</t>
  </si>
  <si>
    <t>Net Income</t>
  </si>
  <si>
    <t>Pre-Launch</t>
  </si>
  <si>
    <t>Year 1</t>
  </si>
  <si>
    <t>Year 2</t>
  </si>
  <si>
    <t>Year 3</t>
  </si>
  <si>
    <t>Year 4</t>
  </si>
  <si>
    <t>Year 5</t>
  </si>
  <si>
    <t>Customers</t>
  </si>
  <si>
    <t>Web Visitors</t>
  </si>
  <si>
    <t>Visitors - Annual Growth</t>
  </si>
  <si>
    <t>Visitor to Customer %</t>
  </si>
  <si>
    <t>New Customers</t>
  </si>
  <si>
    <t>Total Customers</t>
  </si>
  <si>
    <t>Revenue</t>
  </si>
  <si>
    <t>Kickstarter</t>
  </si>
  <si>
    <t>Venture Capital</t>
  </si>
  <si>
    <t>Marketing Staff</t>
  </si>
  <si>
    <t>Office Staff</t>
  </si>
  <si>
    <t>Executives</t>
  </si>
  <si>
    <t>Support Staff</t>
  </si>
  <si>
    <t>Development Staff</t>
  </si>
  <si>
    <t>Total</t>
  </si>
  <si>
    <t>Percent of 
Total</t>
  </si>
  <si>
    <t>Office Supplies</t>
  </si>
  <si>
    <t>Furniture</t>
  </si>
  <si>
    <t>Administration</t>
  </si>
  <si>
    <t>Income</t>
  </si>
  <si>
    <t>Office</t>
  </si>
  <si>
    <t>Support</t>
  </si>
  <si>
    <t>Marketing</t>
  </si>
  <si>
    <t>Development</t>
  </si>
  <si>
    <t>Labor Cost</t>
  </si>
  <si>
    <t>Television</t>
  </si>
  <si>
    <t>Hotels</t>
  </si>
  <si>
    <t>Technology</t>
  </si>
  <si>
    <t>Software</t>
  </si>
  <si>
    <t>Office Rent</t>
  </si>
  <si>
    <t>Cash Balance</t>
  </si>
  <si>
    <t>Meals</t>
  </si>
  <si>
    <t>Server Hosting</t>
  </si>
  <si>
    <t>Street Team</t>
  </si>
  <si>
    <t>Hosting per Customer</t>
  </si>
  <si>
    <t>Rent per Employee</t>
  </si>
  <si>
    <t>Annual Income Statement</t>
  </si>
  <si>
    <t>Key Metrics</t>
  </si>
  <si>
    <t>Income per Customer</t>
  </si>
  <si>
    <t>Income per Employee</t>
  </si>
  <si>
    <t>Employees</t>
  </si>
  <si>
    <t>Cost Drivers</t>
  </si>
  <si>
    <t>Annual Income per Customer</t>
  </si>
  <si>
    <t>Total Technology Costs</t>
  </si>
  <si>
    <t>Total Travel Costs</t>
  </si>
  <si>
    <t>Travel</t>
  </si>
  <si>
    <t>Total Marketing Costs</t>
  </si>
  <si>
    <t>Total Labor Costs</t>
  </si>
  <si>
    <t>Total Administration Costs</t>
  </si>
  <si>
    <t>Alerts</t>
  </si>
  <si>
    <t>Net Income Trend</t>
  </si>
  <si>
    <t>Cash Coverage</t>
  </si>
  <si>
    <t>Costs per Customer</t>
  </si>
  <si>
    <t>Costs per Employee</t>
  </si>
  <si>
    <t>Average</t>
  </si>
  <si>
    <t>Annual Volumes Report</t>
  </si>
  <si>
    <t>Total Employees</t>
  </si>
  <si>
    <t>Annual Salary per Team Member</t>
  </si>
  <si>
    <t>Volume and Income Drivers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</si>
</sst>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6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3A9DB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dashed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dash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ashed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dashed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 style="dashed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dashed">
        <color auto="1"/>
      </left>
      <right style="thin">
        <color auto="1"/>
      </right>
      <top/>
      <bottom style="thin">
        <color indexed="64"/>
      </bottom>
      <diagonal/>
    </border>
    <border>
      <left style="dashed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auto="1"/>
      </left>
      <right style="dashed">
        <color auto="1"/>
      </right>
      <top/>
      <bottom style="dashed">
        <color indexed="64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164" fontId="5" fillId="0" borderId="1" xfId="0" applyNumberFormat="1" applyFont="1" applyBorder="1"/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indent="3"/>
    </xf>
    <xf numFmtId="2" fontId="9" fillId="0" borderId="0" xfId="0" applyNumberFormat="1" applyFont="1" applyBorder="1"/>
    <xf numFmtId="0" fontId="0" fillId="0" borderId="11" xfId="0" applyBorder="1"/>
    <xf numFmtId="0" fontId="3" fillId="0" borderId="9" xfId="0" applyFont="1" applyBorder="1"/>
    <xf numFmtId="0" fontId="0" fillId="0" borderId="0" xfId="0" applyBorder="1"/>
    <xf numFmtId="44" fontId="0" fillId="0" borderId="0" xfId="0" applyNumberFormat="1" applyBorder="1"/>
    <xf numFmtId="44" fontId="0" fillId="0" borderId="10" xfId="0" applyNumberFormat="1" applyBorder="1"/>
    <xf numFmtId="10" fontId="0" fillId="0" borderId="11" xfId="0" applyNumberFormat="1" applyBorder="1"/>
    <xf numFmtId="44" fontId="0" fillId="0" borderId="14" xfId="0" applyNumberFormat="1" applyBorder="1"/>
    <xf numFmtId="10" fontId="0" fillId="0" borderId="15" xfId="0" applyNumberFormat="1" applyBorder="1"/>
    <xf numFmtId="44" fontId="3" fillId="0" borderId="0" xfId="0" applyNumberFormat="1" applyFont="1" applyBorder="1"/>
    <xf numFmtId="44" fontId="3" fillId="0" borderId="10" xfId="0" applyNumberFormat="1" applyFont="1" applyBorder="1"/>
    <xf numFmtId="0" fontId="3" fillId="0" borderId="16" xfId="0" applyFont="1" applyBorder="1"/>
    <xf numFmtId="44" fontId="3" fillId="0" borderId="17" xfId="0" applyNumberFormat="1" applyFont="1" applyBorder="1"/>
    <xf numFmtId="44" fontId="3" fillId="0" borderId="18" xfId="0" applyNumberFormat="1" applyFont="1" applyBorder="1"/>
    <xf numFmtId="0" fontId="3" fillId="0" borderId="12" xfId="0" applyFont="1" applyBorder="1"/>
    <xf numFmtId="44" fontId="3" fillId="0" borderId="13" xfId="0" applyNumberFormat="1" applyFont="1" applyBorder="1"/>
    <xf numFmtId="44" fontId="3" fillId="0" borderId="14" xfId="0" applyNumberFormat="1" applyFont="1" applyBorder="1"/>
    <xf numFmtId="164" fontId="5" fillId="0" borderId="0" xfId="0" applyNumberFormat="1" applyFont="1" applyBorder="1"/>
    <xf numFmtId="0" fontId="7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indent="3"/>
    </xf>
    <xf numFmtId="0" fontId="3" fillId="0" borderId="0" xfId="0" applyFont="1" applyBorder="1"/>
    <xf numFmtId="0" fontId="3" fillId="0" borderId="13" xfId="0" applyFont="1" applyBorder="1"/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9" fontId="5" fillId="0" borderId="1" xfId="2" applyFont="1" applyBorder="1"/>
    <xf numFmtId="0" fontId="3" fillId="0" borderId="0" xfId="0" applyFont="1"/>
    <xf numFmtId="1" fontId="9" fillId="0" borderId="0" xfId="0" applyNumberFormat="1" applyFont="1" applyBorder="1"/>
    <xf numFmtId="1" fontId="10" fillId="0" borderId="0" xfId="0" applyNumberFormat="1" applyFont="1" applyBorder="1"/>
    <xf numFmtId="0" fontId="3" fillId="0" borderId="11" xfId="0" applyFont="1" applyBorder="1"/>
    <xf numFmtId="0" fontId="12" fillId="0" borderId="9" xfId="0" applyFont="1" applyBorder="1" applyAlignment="1"/>
    <xf numFmtId="1" fontId="13" fillId="0" borderId="0" xfId="0" applyNumberFormat="1" applyFont="1" applyBorder="1"/>
    <xf numFmtId="0" fontId="12" fillId="0" borderId="9" xfId="0" applyFont="1" applyBorder="1"/>
    <xf numFmtId="0" fontId="8" fillId="0" borderId="19" xfId="0" applyFont="1" applyBorder="1" applyAlignment="1">
      <alignment horizontal="left" indent="3"/>
    </xf>
    <xf numFmtId="0" fontId="8" fillId="0" borderId="20" xfId="0" applyFont="1" applyBorder="1" applyAlignment="1">
      <alignment horizontal="left" indent="3"/>
    </xf>
    <xf numFmtId="2" fontId="9" fillId="0" borderId="20" xfId="0" applyNumberFormat="1" applyFont="1" applyBorder="1"/>
    <xf numFmtId="2" fontId="8" fillId="0" borderId="21" xfId="0" applyNumberFormat="1" applyFont="1" applyBorder="1"/>
    <xf numFmtId="0" fontId="0" fillId="0" borderId="22" xfId="0" applyBorder="1"/>
    <xf numFmtId="2" fontId="8" fillId="0" borderId="0" xfId="0" applyNumberFormat="1" applyFont="1" applyBorder="1"/>
    <xf numFmtId="1" fontId="8" fillId="0" borderId="10" xfId="0" applyNumberFormat="1" applyFont="1" applyBorder="1"/>
    <xf numFmtId="1" fontId="12" fillId="0" borderId="10" xfId="0" applyNumberFormat="1" applyFont="1" applyBorder="1"/>
    <xf numFmtId="1" fontId="11" fillId="0" borderId="10" xfId="0" applyNumberFormat="1" applyFont="1" applyBorder="1"/>
    <xf numFmtId="0" fontId="12" fillId="0" borderId="0" xfId="0" applyFont="1" applyBorder="1"/>
    <xf numFmtId="44" fontId="14" fillId="0" borderId="0" xfId="0" applyNumberFormat="1" applyFont="1" applyBorder="1"/>
    <xf numFmtId="44" fontId="14" fillId="0" borderId="10" xfId="0" applyNumberFormat="1" applyFont="1" applyBorder="1"/>
    <xf numFmtId="10" fontId="14" fillId="0" borderId="11" xfId="0" applyNumberFormat="1" applyFont="1" applyBorder="1"/>
    <xf numFmtId="0" fontId="14" fillId="0" borderId="0" xfId="0" applyFont="1"/>
    <xf numFmtId="0" fontId="14" fillId="0" borderId="9" xfId="0" applyFont="1" applyBorder="1" applyAlignment="1">
      <alignment horizontal="left" indent="3"/>
    </xf>
    <xf numFmtId="44" fontId="16" fillId="0" borderId="0" xfId="0" applyNumberFormat="1" applyFont="1" applyBorder="1"/>
    <xf numFmtId="0" fontId="14" fillId="0" borderId="12" xfId="0" applyFont="1" applyBorder="1" applyAlignment="1">
      <alignment horizontal="left" indent="3"/>
    </xf>
    <xf numFmtId="44" fontId="14" fillId="0" borderId="14" xfId="0" applyNumberFormat="1" applyFont="1" applyBorder="1"/>
    <xf numFmtId="10" fontId="14" fillId="0" borderId="15" xfId="0" applyNumberFormat="1" applyFont="1" applyBorder="1"/>
    <xf numFmtId="0" fontId="12" fillId="0" borderId="9" xfId="0" applyFont="1" applyBorder="1" applyAlignment="1">
      <alignment horizontal="left" indent="1"/>
    </xf>
    <xf numFmtId="44" fontId="12" fillId="0" borderId="0" xfId="0" applyNumberFormat="1" applyFont="1" applyBorder="1"/>
    <xf numFmtId="44" fontId="12" fillId="0" borderId="10" xfId="0" applyNumberFormat="1" applyFont="1" applyBorder="1"/>
    <xf numFmtId="10" fontId="12" fillId="0" borderId="11" xfId="0" applyNumberFormat="1" applyFont="1" applyBorder="1"/>
    <xf numFmtId="0" fontId="12" fillId="0" borderId="0" xfId="0" applyFont="1"/>
    <xf numFmtId="166" fontId="16" fillId="0" borderId="0" xfId="0" applyNumberFormat="1" applyFont="1" applyBorder="1"/>
    <xf numFmtId="166" fontId="14" fillId="0" borderId="0" xfId="0" applyNumberFormat="1" applyFont="1" applyBorder="1"/>
    <xf numFmtId="166" fontId="16" fillId="0" borderId="13" xfId="0" applyNumberFormat="1" applyFont="1" applyBorder="1"/>
    <xf numFmtId="166" fontId="3" fillId="0" borderId="0" xfId="0" applyNumberFormat="1" applyFont="1" applyBorder="1"/>
    <xf numFmtId="44" fontId="15" fillId="0" borderId="0" xfId="0" applyNumberFormat="1" applyFont="1" applyBorder="1"/>
    <xf numFmtId="0" fontId="0" fillId="0" borderId="23" xfId="0" applyBorder="1"/>
    <xf numFmtId="0" fontId="0" fillId="0" borderId="24" xfId="0" applyBorder="1"/>
    <xf numFmtId="0" fontId="2" fillId="3" borderId="1" xfId="0" applyFont="1" applyFill="1" applyBorder="1" applyAlignment="1">
      <alignment horizontal="centerContinuous"/>
    </xf>
    <xf numFmtId="0" fontId="4" fillId="4" borderId="1" xfId="0" applyFont="1" applyFill="1" applyBorder="1"/>
    <xf numFmtId="6" fontId="5" fillId="0" borderId="1" xfId="2" applyNumberFormat="1" applyFont="1" applyBorder="1"/>
    <xf numFmtId="6" fontId="17" fillId="0" borderId="1" xfId="0" applyNumberFormat="1" applyFont="1" applyBorder="1"/>
    <xf numFmtId="44" fontId="0" fillId="0" borderId="13" xfId="0" applyNumberFormat="1" applyBorder="1"/>
    <xf numFmtId="0" fontId="12" fillId="0" borderId="2" xfId="0" applyFont="1" applyBorder="1" applyAlignment="1">
      <alignment horizontal="left" indent="1"/>
    </xf>
    <xf numFmtId="44" fontId="3" fillId="0" borderId="3" xfId="0" applyNumberFormat="1" applyFont="1" applyBorder="1"/>
    <xf numFmtId="44" fontId="3" fillId="0" borderId="4" xfId="0" applyNumberFormat="1" applyFont="1" applyBorder="1"/>
    <xf numFmtId="0" fontId="12" fillId="0" borderId="12" xfId="0" applyFont="1" applyBorder="1"/>
    <xf numFmtId="0" fontId="14" fillId="0" borderId="25" xfId="0" applyFont="1" applyBorder="1" applyAlignment="1">
      <alignment horizontal="left" indent="3"/>
    </xf>
    <xf numFmtId="44" fontId="16" fillId="0" borderId="26" xfId="0" applyNumberFormat="1" applyFont="1" applyBorder="1"/>
    <xf numFmtId="44" fontId="15" fillId="0" borderId="26" xfId="0" applyNumberFormat="1" applyFont="1" applyBorder="1"/>
    <xf numFmtId="44" fontId="14" fillId="0" borderId="26" xfId="0" applyNumberFormat="1" applyFont="1" applyBorder="1"/>
    <xf numFmtId="44" fontId="14" fillId="0" borderId="27" xfId="0" applyNumberFormat="1" applyFont="1" applyBorder="1"/>
    <xf numFmtId="10" fontId="14" fillId="0" borderId="28" xfId="0" applyNumberFormat="1" applyFont="1" applyBorder="1"/>
    <xf numFmtId="0" fontId="8" fillId="0" borderId="25" xfId="0" applyFont="1" applyBorder="1" applyAlignment="1">
      <alignment horizontal="left" indent="3"/>
    </xf>
    <xf numFmtId="1" fontId="9" fillId="0" borderId="26" xfId="0" applyNumberFormat="1" applyFont="1" applyBorder="1"/>
    <xf numFmtId="1" fontId="10" fillId="0" borderId="26" xfId="0" applyNumberFormat="1" applyFont="1" applyBorder="1"/>
    <xf numFmtId="1" fontId="8" fillId="0" borderId="27" xfId="0" applyNumberFormat="1" applyFont="1" applyBorder="1"/>
    <xf numFmtId="0" fontId="0" fillId="0" borderId="29" xfId="0" applyBorder="1"/>
    <xf numFmtId="0" fontId="6" fillId="2" borderId="2" xfId="0" applyFont="1" applyFill="1" applyBorder="1" applyAlignment="1">
      <alignment horizontal="centerContinuous"/>
    </xf>
    <xf numFmtId="0" fontId="6" fillId="2" borderId="3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horizontal="centerContinuous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1" fontId="8" fillId="0" borderId="31" xfId="0" applyNumberFormat="1" applyFont="1" applyBorder="1"/>
    <xf numFmtId="1" fontId="12" fillId="0" borderId="32" xfId="0" applyNumberFormat="1" applyFont="1" applyBorder="1"/>
    <xf numFmtId="44" fontId="18" fillId="0" borderId="0" xfId="1" applyFont="1" applyBorder="1" applyAlignment="1">
      <alignment horizontal="left" vertical="center" wrapText="1"/>
    </xf>
    <xf numFmtId="44" fontId="18" fillId="0" borderId="0" xfId="1" applyFont="1" applyBorder="1" applyAlignment="1">
      <alignment horizontal="center" vertical="center" wrapText="1"/>
    </xf>
    <xf numFmtId="44" fontId="10" fillId="0" borderId="0" xfId="1" applyFont="1" applyBorder="1"/>
    <xf numFmtId="44" fontId="13" fillId="0" borderId="13" xfId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73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5"/>
  <sheetViews>
    <sheetView tabSelected="1" topLeftCell="A71" workbookViewId="0">
      <selection activeCell="K9" sqref="K9"/>
    </sheetView>
    <sheetView tabSelected="1" workbookViewId="1"/>
  </sheetViews>
  <sheetFormatPr defaultColWidth="10.140625" defaultRowHeight="15" x14ac:dyDescent="0.25"/>
  <cols>
    <col min="2" max="2" width="27.28515625" bestFit="1" customWidth="1"/>
    <col min="3" max="3" width="12.5703125" bestFit="1" customWidth="1"/>
    <col min="4" max="4" width="14.7109375" customWidth="1"/>
    <col min="5" max="5" width="23" bestFit="1" customWidth="1"/>
    <col min="6" max="8" width="14.7109375" customWidth="1"/>
    <col min="9" max="9" width="15.28515625" bestFit="1" customWidth="1"/>
    <col min="10" max="10" width="14.7109375" customWidth="1"/>
    <col min="12" max="12" width="18" bestFit="1" customWidth="1"/>
    <col min="13" max="13" width="13.140625" customWidth="1"/>
  </cols>
  <sheetData>
    <row r="2" spans="2:10" x14ac:dyDescent="0.25">
      <c r="B2" s="72" t="s">
        <v>69</v>
      </c>
      <c r="C2" s="72"/>
      <c r="E2" s="72" t="s">
        <v>52</v>
      </c>
      <c r="F2" s="72"/>
    </row>
    <row r="3" spans="2:10" x14ac:dyDescent="0.25">
      <c r="B3" s="73" t="s">
        <v>13</v>
      </c>
      <c r="C3" s="33">
        <v>0.16</v>
      </c>
      <c r="E3" s="73" t="s">
        <v>45</v>
      </c>
      <c r="F3" s="74">
        <v>10</v>
      </c>
    </row>
    <row r="4" spans="2:10" x14ac:dyDescent="0.25">
      <c r="B4" s="73" t="s">
        <v>14</v>
      </c>
      <c r="C4" s="33">
        <v>0.25</v>
      </c>
      <c r="E4" s="73" t="s">
        <v>46</v>
      </c>
      <c r="F4" s="74">
        <v>1500</v>
      </c>
    </row>
    <row r="5" spans="2:10" x14ac:dyDescent="0.25">
      <c r="B5" s="73" t="s">
        <v>53</v>
      </c>
      <c r="C5" s="1">
        <v>36</v>
      </c>
    </row>
    <row r="7" spans="2:10" x14ac:dyDescent="0.25">
      <c r="B7" s="72" t="s">
        <v>68</v>
      </c>
      <c r="C7" s="72"/>
    </row>
    <row r="8" spans="2:10" x14ac:dyDescent="0.25">
      <c r="B8" s="73" t="s">
        <v>22</v>
      </c>
      <c r="C8" s="75">
        <v>150000</v>
      </c>
    </row>
    <row r="9" spans="2:10" x14ac:dyDescent="0.25">
      <c r="B9" s="73" t="s">
        <v>31</v>
      </c>
      <c r="C9" s="75">
        <v>40000</v>
      </c>
    </row>
    <row r="10" spans="2:10" x14ac:dyDescent="0.25">
      <c r="B10" s="73" t="s">
        <v>32</v>
      </c>
      <c r="C10" s="75">
        <v>35000</v>
      </c>
    </row>
    <row r="11" spans="2:10" x14ac:dyDescent="0.25">
      <c r="B11" s="73" t="s">
        <v>33</v>
      </c>
      <c r="C11" s="75">
        <v>85000</v>
      </c>
      <c r="D11" s="24"/>
    </row>
    <row r="12" spans="2:10" x14ac:dyDescent="0.25">
      <c r="B12" s="73" t="s">
        <v>34</v>
      </c>
      <c r="C12" s="75">
        <v>100000</v>
      </c>
    </row>
    <row r="16" spans="2:10" ht="18.75" x14ac:dyDescent="0.3">
      <c r="B16" s="92" t="s">
        <v>66</v>
      </c>
      <c r="C16" s="93"/>
      <c r="D16" s="93"/>
      <c r="E16" s="93"/>
      <c r="F16" s="93"/>
      <c r="G16" s="93"/>
      <c r="H16" s="93"/>
      <c r="I16" s="93"/>
      <c r="J16" s="94"/>
    </row>
    <row r="17" spans="2:10" ht="30" x14ac:dyDescent="0.25">
      <c r="B17" s="2" t="s">
        <v>0</v>
      </c>
      <c r="C17" s="25" t="s">
        <v>5</v>
      </c>
      <c r="D17" s="3" t="s">
        <v>6</v>
      </c>
      <c r="E17" s="3" t="s">
        <v>7</v>
      </c>
      <c r="F17" s="3" t="s">
        <v>8</v>
      </c>
      <c r="G17" s="3" t="s">
        <v>9</v>
      </c>
      <c r="H17" s="3" t="s">
        <v>10</v>
      </c>
      <c r="I17" s="4" t="s">
        <v>25</v>
      </c>
      <c r="J17" s="5" t="s">
        <v>26</v>
      </c>
    </row>
    <row r="18" spans="2:10" x14ac:dyDescent="0.25">
      <c r="B18" s="40" t="s">
        <v>11</v>
      </c>
      <c r="C18" s="29"/>
      <c r="D18" s="30"/>
      <c r="E18" s="30"/>
      <c r="F18" s="30"/>
      <c r="G18" s="30"/>
      <c r="H18" s="30"/>
      <c r="I18" s="31"/>
      <c r="J18" s="32"/>
    </row>
    <row r="19" spans="2:10" x14ac:dyDescent="0.25">
      <c r="B19" s="6" t="s">
        <v>12</v>
      </c>
      <c r="C19" s="35">
        <v>0</v>
      </c>
      <c r="D19" s="35">
        <v>10000</v>
      </c>
      <c r="E19" s="36"/>
      <c r="F19" s="36"/>
      <c r="G19" s="36"/>
      <c r="H19" s="36"/>
      <c r="I19" s="47"/>
      <c r="J19" s="8"/>
    </row>
    <row r="20" spans="2:10" x14ac:dyDescent="0.25">
      <c r="B20" s="87" t="s">
        <v>15</v>
      </c>
      <c r="C20" s="88">
        <v>500</v>
      </c>
      <c r="D20" s="89">
        <f>D19*$C$4</f>
        <v>2500</v>
      </c>
      <c r="E20" s="89"/>
      <c r="F20" s="89"/>
      <c r="G20" s="89"/>
      <c r="H20" s="89"/>
      <c r="I20" s="90"/>
      <c r="J20" s="91"/>
    </row>
    <row r="21" spans="2:10" s="34" customFormat="1" x14ac:dyDescent="0.25">
      <c r="B21" s="38" t="s">
        <v>16</v>
      </c>
      <c r="C21" s="39">
        <f>C20</f>
        <v>500</v>
      </c>
      <c r="D21" s="39">
        <f>C21+D20</f>
        <v>3000</v>
      </c>
      <c r="E21" s="39"/>
      <c r="F21" s="39"/>
      <c r="G21" s="39"/>
      <c r="H21" s="39"/>
      <c r="I21" s="48"/>
      <c r="J21" s="37"/>
    </row>
    <row r="22" spans="2:10" ht="6" customHeight="1" x14ac:dyDescent="0.25">
      <c r="B22" s="6"/>
      <c r="C22" s="26"/>
      <c r="D22" s="7"/>
      <c r="E22" s="7"/>
      <c r="F22" s="7"/>
      <c r="G22" s="7"/>
      <c r="H22" s="7"/>
      <c r="I22" s="47"/>
      <c r="J22" s="8"/>
    </row>
    <row r="23" spans="2:10" x14ac:dyDescent="0.25">
      <c r="B23" s="40" t="s">
        <v>51</v>
      </c>
      <c r="C23" s="26"/>
      <c r="D23" s="7"/>
      <c r="E23" s="7"/>
      <c r="F23" s="7"/>
      <c r="G23" s="7"/>
      <c r="H23" s="7"/>
      <c r="I23" s="47"/>
      <c r="J23" s="8"/>
    </row>
    <row r="24" spans="2:10" x14ac:dyDescent="0.25">
      <c r="B24" s="6" t="s">
        <v>22</v>
      </c>
      <c r="C24" s="35">
        <v>0</v>
      </c>
      <c r="D24" s="35">
        <v>1</v>
      </c>
      <c r="E24" s="35"/>
      <c r="F24" s="35"/>
      <c r="G24" s="35"/>
      <c r="H24" s="35"/>
      <c r="I24" s="47"/>
      <c r="J24" s="8"/>
    </row>
    <row r="25" spans="2:10" x14ac:dyDescent="0.25">
      <c r="B25" s="6" t="s">
        <v>21</v>
      </c>
      <c r="C25" s="35">
        <v>1</v>
      </c>
      <c r="D25" s="35">
        <v>1</v>
      </c>
      <c r="E25" s="35"/>
      <c r="F25" s="35"/>
      <c r="G25" s="35"/>
      <c r="H25" s="35"/>
      <c r="I25" s="47"/>
      <c r="J25" s="8"/>
    </row>
    <row r="26" spans="2:10" x14ac:dyDescent="0.25">
      <c r="B26" s="6" t="s">
        <v>23</v>
      </c>
      <c r="C26" s="35">
        <v>1</v>
      </c>
      <c r="D26" s="35">
        <v>1</v>
      </c>
      <c r="E26" s="35"/>
      <c r="F26" s="35"/>
      <c r="G26" s="35"/>
      <c r="H26" s="35"/>
      <c r="I26" s="47"/>
      <c r="J26" s="8"/>
    </row>
    <row r="27" spans="2:10" x14ac:dyDescent="0.25">
      <c r="B27" s="6" t="s">
        <v>20</v>
      </c>
      <c r="C27" s="35">
        <v>0</v>
      </c>
      <c r="D27" s="35">
        <v>2</v>
      </c>
      <c r="E27" s="35"/>
      <c r="F27" s="35"/>
      <c r="G27" s="35"/>
      <c r="H27" s="35"/>
      <c r="I27" s="47"/>
      <c r="J27" s="8"/>
    </row>
    <row r="28" spans="2:10" x14ac:dyDescent="0.25">
      <c r="B28" s="87" t="s">
        <v>24</v>
      </c>
      <c r="C28" s="88">
        <v>5</v>
      </c>
      <c r="D28" s="88">
        <v>5</v>
      </c>
      <c r="E28" s="88"/>
      <c r="F28" s="88"/>
      <c r="G28" s="88"/>
      <c r="H28" s="88"/>
      <c r="I28" s="90"/>
      <c r="J28" s="91"/>
    </row>
    <row r="29" spans="2:10" s="34" customFormat="1" x14ac:dyDescent="0.25">
      <c r="B29" s="40" t="s">
        <v>67</v>
      </c>
      <c r="C29" s="39">
        <f>SUM(C24:C28)</f>
        <v>7</v>
      </c>
      <c r="D29" s="39">
        <f t="shared" ref="D29" si="0">SUM(D24:D28)</f>
        <v>10</v>
      </c>
      <c r="E29" s="39"/>
      <c r="F29" s="39"/>
      <c r="G29" s="39"/>
      <c r="H29" s="39"/>
      <c r="I29" s="49"/>
      <c r="J29" s="37"/>
    </row>
    <row r="30" spans="2:10" ht="8.25" customHeight="1" thickBot="1" x14ac:dyDescent="0.3">
      <c r="B30" s="41"/>
      <c r="C30" s="42"/>
      <c r="D30" s="43"/>
      <c r="E30" s="43"/>
      <c r="F30" s="43"/>
      <c r="G30" s="43"/>
      <c r="H30" s="43"/>
      <c r="I30" s="44"/>
      <c r="J30" s="45"/>
    </row>
    <row r="31" spans="2:10" s="10" customFormat="1" x14ac:dyDescent="0.25">
      <c r="B31" s="26"/>
      <c r="C31" s="26"/>
      <c r="D31" s="7"/>
      <c r="E31" s="7"/>
      <c r="F31" s="7"/>
      <c r="G31" s="7"/>
      <c r="H31" s="7"/>
      <c r="I31" s="46"/>
    </row>
    <row r="32" spans="2:10" s="10" customFormat="1" ht="18.75" x14ac:dyDescent="0.3">
      <c r="B32" s="92" t="s">
        <v>47</v>
      </c>
      <c r="C32" s="93"/>
      <c r="D32" s="93"/>
      <c r="E32" s="93"/>
      <c r="F32" s="93"/>
      <c r="G32" s="93"/>
      <c r="H32" s="93"/>
      <c r="I32" s="93"/>
      <c r="J32" s="94"/>
    </row>
    <row r="33" spans="2:10" ht="30" x14ac:dyDescent="0.25">
      <c r="B33" s="2" t="s">
        <v>0</v>
      </c>
      <c r="C33" s="25" t="s">
        <v>5</v>
      </c>
      <c r="D33" s="3" t="s">
        <v>6</v>
      </c>
      <c r="E33" s="3" t="s">
        <v>7</v>
      </c>
      <c r="F33" s="3" t="s">
        <v>8</v>
      </c>
      <c r="G33" s="3" t="s">
        <v>9</v>
      </c>
      <c r="H33" s="3" t="s">
        <v>10</v>
      </c>
      <c r="I33" s="4" t="s">
        <v>25</v>
      </c>
      <c r="J33" s="5" t="s">
        <v>26</v>
      </c>
    </row>
    <row r="34" spans="2:10" x14ac:dyDescent="0.25">
      <c r="B34" s="9" t="s">
        <v>30</v>
      </c>
      <c r="C34" s="29"/>
      <c r="D34" s="30"/>
      <c r="E34" s="30"/>
      <c r="F34" s="30"/>
      <c r="G34" s="30"/>
      <c r="H34" s="30"/>
      <c r="I34" s="31"/>
      <c r="J34" s="32"/>
    </row>
    <row r="35" spans="2:10" s="54" customFormat="1" ht="12.75" x14ac:dyDescent="0.2">
      <c r="B35" s="55" t="s">
        <v>17</v>
      </c>
      <c r="C35" s="65">
        <v>0</v>
      </c>
      <c r="D35" s="66">
        <f>D21*$C$5</f>
        <v>108000</v>
      </c>
      <c r="E35" s="66"/>
      <c r="F35" s="66"/>
      <c r="G35" s="66"/>
      <c r="H35" s="66"/>
      <c r="I35" s="52">
        <f>SUM(C35:H35)</f>
        <v>108000</v>
      </c>
      <c r="J35" s="53"/>
    </row>
    <row r="36" spans="2:10" s="54" customFormat="1" ht="12.75" x14ac:dyDescent="0.2">
      <c r="B36" s="55" t="s">
        <v>18</v>
      </c>
      <c r="C36" s="65">
        <v>75000</v>
      </c>
      <c r="D36" s="65">
        <v>0</v>
      </c>
      <c r="E36" s="65"/>
      <c r="F36" s="65"/>
      <c r="G36" s="65"/>
      <c r="H36" s="65"/>
      <c r="I36" s="52">
        <f t="shared" ref="I36:I69" si="1">SUM(C36:H36)</f>
        <v>75000</v>
      </c>
      <c r="J36" s="53"/>
    </row>
    <row r="37" spans="2:10" s="54" customFormat="1" ht="12.75" x14ac:dyDescent="0.2">
      <c r="B37" s="57" t="s">
        <v>19</v>
      </c>
      <c r="C37" s="67">
        <v>0</v>
      </c>
      <c r="D37" s="67">
        <v>250000</v>
      </c>
      <c r="E37" s="67"/>
      <c r="F37" s="67"/>
      <c r="G37" s="67"/>
      <c r="H37" s="67"/>
      <c r="I37" s="58">
        <f t="shared" si="1"/>
        <v>250000</v>
      </c>
      <c r="J37" s="59"/>
    </row>
    <row r="38" spans="2:10" x14ac:dyDescent="0.25">
      <c r="B38" s="9" t="s">
        <v>1</v>
      </c>
      <c r="C38" s="68">
        <f>SUM(C35:C37)</f>
        <v>75000</v>
      </c>
      <c r="D38" s="68">
        <f>SUM(D35:D37)</f>
        <v>358000</v>
      </c>
      <c r="E38" s="68"/>
      <c r="F38" s="68"/>
      <c r="G38" s="68"/>
      <c r="H38" s="68"/>
      <c r="I38" s="17">
        <f t="shared" si="1"/>
        <v>433000</v>
      </c>
      <c r="J38" s="13"/>
    </row>
    <row r="39" spans="2:10" x14ac:dyDescent="0.25">
      <c r="B39" s="9"/>
      <c r="C39" s="16"/>
      <c r="D39" s="16"/>
      <c r="E39" s="16"/>
      <c r="F39" s="16"/>
      <c r="G39" s="16"/>
      <c r="H39" s="16"/>
      <c r="I39" s="17"/>
      <c r="J39" s="13"/>
    </row>
    <row r="40" spans="2:10" x14ac:dyDescent="0.25">
      <c r="B40" s="9" t="s">
        <v>2</v>
      </c>
      <c r="C40" s="27"/>
      <c r="D40" s="11"/>
      <c r="E40" s="11"/>
      <c r="F40" s="11"/>
      <c r="G40" s="11"/>
      <c r="H40" s="11"/>
      <c r="I40" s="12"/>
      <c r="J40" s="13"/>
    </row>
    <row r="41" spans="2:10" ht="4.5" customHeight="1" x14ac:dyDescent="0.25">
      <c r="B41" s="9"/>
      <c r="C41" s="27"/>
      <c r="D41" s="11"/>
      <c r="E41" s="11"/>
      <c r="F41" s="11"/>
      <c r="G41" s="11"/>
      <c r="H41" s="11"/>
      <c r="I41" s="12"/>
      <c r="J41" s="13"/>
    </row>
    <row r="42" spans="2:10" s="54" customFormat="1" ht="12.75" x14ac:dyDescent="0.2">
      <c r="B42" s="60" t="s">
        <v>29</v>
      </c>
      <c r="C42" s="56"/>
      <c r="D42" s="51"/>
      <c r="E42" s="51"/>
      <c r="F42" s="51"/>
      <c r="G42" s="51"/>
      <c r="H42" s="51"/>
      <c r="I42" s="52"/>
      <c r="J42" s="53"/>
    </row>
    <row r="43" spans="2:10" s="54" customFormat="1" ht="12.75" x14ac:dyDescent="0.2">
      <c r="B43" s="55" t="s">
        <v>27</v>
      </c>
      <c r="C43" s="56">
        <v>0</v>
      </c>
      <c r="D43" s="56">
        <v>0</v>
      </c>
      <c r="E43" s="51"/>
      <c r="F43" s="51"/>
      <c r="G43" s="51"/>
      <c r="H43" s="51"/>
      <c r="I43" s="52">
        <f t="shared" si="1"/>
        <v>0</v>
      </c>
      <c r="J43" s="53"/>
    </row>
    <row r="44" spans="2:10" s="54" customFormat="1" ht="12.75" x14ac:dyDescent="0.2">
      <c r="B44" s="55" t="s">
        <v>28</v>
      </c>
      <c r="C44" s="56">
        <v>0</v>
      </c>
      <c r="D44" s="56">
        <v>0</v>
      </c>
      <c r="E44" s="51"/>
      <c r="F44" s="51"/>
      <c r="G44" s="51"/>
      <c r="H44" s="51"/>
      <c r="I44" s="52">
        <f t="shared" si="1"/>
        <v>0</v>
      </c>
      <c r="J44" s="53"/>
    </row>
    <row r="45" spans="2:10" s="54" customFormat="1" ht="12.75" x14ac:dyDescent="0.2">
      <c r="B45" s="81" t="s">
        <v>40</v>
      </c>
      <c r="C45" s="82">
        <v>0</v>
      </c>
      <c r="D45" s="83">
        <f>$F$4*D29</f>
        <v>15000</v>
      </c>
      <c r="E45" s="84"/>
      <c r="F45" s="84"/>
      <c r="G45" s="84"/>
      <c r="H45" s="84"/>
      <c r="I45" s="85">
        <f t="shared" si="1"/>
        <v>15000</v>
      </c>
      <c r="J45" s="86"/>
    </row>
    <row r="46" spans="2:10" s="64" customFormat="1" ht="12.75" x14ac:dyDescent="0.2">
      <c r="B46" s="60" t="s">
        <v>59</v>
      </c>
      <c r="C46" s="61">
        <f>SUM(C43:C45)</f>
        <v>0</v>
      </c>
      <c r="D46" s="61">
        <f>SUM(D43:D45)</f>
        <v>15000</v>
      </c>
      <c r="E46" s="61"/>
      <c r="F46" s="61"/>
      <c r="G46" s="61"/>
      <c r="H46" s="61"/>
      <c r="I46" s="62">
        <f t="shared" si="1"/>
        <v>15000</v>
      </c>
      <c r="J46" s="63"/>
    </row>
    <row r="47" spans="2:10" ht="6" customHeight="1" x14ac:dyDescent="0.25">
      <c r="B47" s="9"/>
      <c r="C47" s="27"/>
      <c r="D47" s="27"/>
      <c r="E47" s="11"/>
      <c r="F47" s="11"/>
      <c r="G47" s="11"/>
      <c r="H47" s="11"/>
      <c r="I47" s="12"/>
      <c r="J47" s="13"/>
    </row>
    <row r="48" spans="2:10" s="54" customFormat="1" ht="12.75" x14ac:dyDescent="0.2">
      <c r="B48" s="60" t="s">
        <v>35</v>
      </c>
      <c r="C48" s="50"/>
      <c r="D48" s="50"/>
      <c r="E48" s="51"/>
      <c r="F48" s="51"/>
      <c r="G48" s="51"/>
      <c r="H48" s="51"/>
      <c r="I48" s="52"/>
      <c r="J48" s="53"/>
    </row>
    <row r="49" spans="2:10" s="54" customFormat="1" ht="12.75" x14ac:dyDescent="0.2">
      <c r="B49" s="55" t="s">
        <v>22</v>
      </c>
      <c r="C49" s="56">
        <v>0</v>
      </c>
      <c r="D49" s="69">
        <f>$C$8*D24</f>
        <v>150000</v>
      </c>
      <c r="E49" s="51"/>
      <c r="F49" s="51"/>
      <c r="G49" s="51"/>
      <c r="H49" s="51"/>
      <c r="I49" s="52">
        <f t="shared" si="1"/>
        <v>150000</v>
      </c>
      <c r="J49" s="53">
        <f t="shared" ref="J49:J52" si="2">I49/$I$54</f>
        <v>0.15463917525773196</v>
      </c>
    </row>
    <row r="50" spans="2:10" s="54" customFormat="1" ht="12.75" x14ac:dyDescent="0.2">
      <c r="B50" s="55" t="s">
        <v>21</v>
      </c>
      <c r="C50" s="56">
        <v>0</v>
      </c>
      <c r="D50" s="69">
        <f>$C$9*D25</f>
        <v>40000</v>
      </c>
      <c r="E50" s="51"/>
      <c r="F50" s="51"/>
      <c r="G50" s="51"/>
      <c r="H50" s="51"/>
      <c r="I50" s="52">
        <f t="shared" si="1"/>
        <v>40000</v>
      </c>
      <c r="J50" s="53">
        <f t="shared" si="2"/>
        <v>4.1237113402061855E-2</v>
      </c>
    </row>
    <row r="51" spans="2:10" s="54" customFormat="1" ht="12.75" x14ac:dyDescent="0.2">
      <c r="B51" s="55" t="s">
        <v>23</v>
      </c>
      <c r="C51" s="56">
        <v>0</v>
      </c>
      <c r="D51" s="69">
        <f>$C$10*D26</f>
        <v>35000</v>
      </c>
      <c r="E51" s="51"/>
      <c r="F51" s="51"/>
      <c r="G51" s="51"/>
      <c r="H51" s="51"/>
      <c r="I51" s="52">
        <f t="shared" si="1"/>
        <v>35000</v>
      </c>
      <c r="J51" s="53">
        <f t="shared" si="2"/>
        <v>3.608247422680412E-2</v>
      </c>
    </row>
    <row r="52" spans="2:10" s="54" customFormat="1" ht="12.75" x14ac:dyDescent="0.2">
      <c r="B52" s="55" t="s">
        <v>20</v>
      </c>
      <c r="C52" s="56">
        <v>0</v>
      </c>
      <c r="D52" s="69">
        <f>$C$11*D27</f>
        <v>170000</v>
      </c>
      <c r="E52" s="51"/>
      <c r="F52" s="51"/>
      <c r="G52" s="51"/>
      <c r="H52" s="51"/>
      <c r="I52" s="52">
        <f t="shared" si="1"/>
        <v>170000</v>
      </c>
      <c r="J52" s="53">
        <f t="shared" si="2"/>
        <v>0.17525773195876287</v>
      </c>
    </row>
    <row r="53" spans="2:10" s="54" customFormat="1" ht="12.75" x14ac:dyDescent="0.2">
      <c r="B53" s="81" t="s">
        <v>24</v>
      </c>
      <c r="C53" s="82">
        <v>75000</v>
      </c>
      <c r="D53" s="83">
        <f>$C$12*D28</f>
        <v>500000</v>
      </c>
      <c r="E53" s="84"/>
      <c r="F53" s="84"/>
      <c r="G53" s="84"/>
      <c r="H53" s="84"/>
      <c r="I53" s="85">
        <f t="shared" si="1"/>
        <v>575000</v>
      </c>
      <c r="J53" s="86">
        <f>I53/$I$54</f>
        <v>0.59278350515463918</v>
      </c>
    </row>
    <row r="54" spans="2:10" s="64" customFormat="1" ht="12.75" x14ac:dyDescent="0.2">
      <c r="B54" s="60" t="s">
        <v>58</v>
      </c>
      <c r="C54" s="61">
        <f>SUM(C49:C53)</f>
        <v>75000</v>
      </c>
      <c r="D54" s="61">
        <f>SUM(D49:D53)</f>
        <v>895000</v>
      </c>
      <c r="E54" s="61"/>
      <c r="F54" s="61"/>
      <c r="G54" s="61"/>
      <c r="H54" s="61"/>
      <c r="I54" s="62">
        <f t="shared" si="1"/>
        <v>970000</v>
      </c>
      <c r="J54" s="63">
        <f>I54/$I$71</f>
        <v>0.95566502463054193</v>
      </c>
    </row>
    <row r="55" spans="2:10" ht="6" customHeight="1" x14ac:dyDescent="0.25">
      <c r="B55" s="9"/>
      <c r="C55" s="27"/>
      <c r="D55" s="27"/>
      <c r="E55" s="11"/>
      <c r="F55" s="11"/>
      <c r="G55" s="11"/>
      <c r="H55" s="11"/>
      <c r="I55" s="12"/>
      <c r="J55" s="13"/>
    </row>
    <row r="56" spans="2:10" s="54" customFormat="1" ht="12.75" x14ac:dyDescent="0.2">
      <c r="B56" s="60" t="s">
        <v>33</v>
      </c>
      <c r="C56" s="50"/>
      <c r="D56" s="50"/>
      <c r="E56" s="51"/>
      <c r="F56" s="51"/>
      <c r="G56" s="51"/>
      <c r="H56" s="51"/>
      <c r="I56" s="52"/>
      <c r="J56" s="53"/>
    </row>
    <row r="57" spans="2:10" s="54" customFormat="1" ht="12.75" x14ac:dyDescent="0.2">
      <c r="B57" s="55" t="s">
        <v>36</v>
      </c>
      <c r="C57" s="56">
        <v>0</v>
      </c>
      <c r="D57" s="56">
        <v>0</v>
      </c>
      <c r="E57" s="51"/>
      <c r="F57" s="51"/>
      <c r="G57" s="51"/>
      <c r="H57" s="51"/>
      <c r="I57" s="52">
        <f t="shared" si="1"/>
        <v>0</v>
      </c>
      <c r="J57" s="53"/>
    </row>
    <row r="58" spans="2:10" s="54" customFormat="1" ht="12.75" x14ac:dyDescent="0.2">
      <c r="B58" s="81" t="s">
        <v>44</v>
      </c>
      <c r="C58" s="82">
        <v>0</v>
      </c>
      <c r="D58" s="82">
        <v>0</v>
      </c>
      <c r="E58" s="84"/>
      <c r="F58" s="84"/>
      <c r="G58" s="84"/>
      <c r="H58" s="84"/>
      <c r="I58" s="85">
        <f t="shared" si="1"/>
        <v>0</v>
      </c>
      <c r="J58" s="86"/>
    </row>
    <row r="59" spans="2:10" s="64" customFormat="1" ht="12.75" x14ac:dyDescent="0.2">
      <c r="B59" s="60" t="s">
        <v>57</v>
      </c>
      <c r="C59" s="61">
        <f>SUM(C57:C58)</f>
        <v>0</v>
      </c>
      <c r="D59" s="61">
        <f>SUM(D57:D58)</f>
        <v>0</v>
      </c>
      <c r="E59" s="61"/>
      <c r="F59" s="61"/>
      <c r="G59" s="61"/>
      <c r="H59" s="61"/>
      <c r="I59" s="62">
        <f t="shared" si="1"/>
        <v>0</v>
      </c>
      <c r="J59" s="63"/>
    </row>
    <row r="60" spans="2:10" ht="6" customHeight="1" x14ac:dyDescent="0.25">
      <c r="B60" s="9"/>
      <c r="C60" s="27"/>
      <c r="D60" s="27"/>
      <c r="E60" s="11"/>
      <c r="F60" s="11"/>
      <c r="G60" s="11"/>
      <c r="H60" s="11"/>
      <c r="I60" s="12"/>
      <c r="J60" s="13"/>
    </row>
    <row r="61" spans="2:10" s="54" customFormat="1" ht="12.75" x14ac:dyDescent="0.2">
      <c r="B61" s="60" t="s">
        <v>56</v>
      </c>
      <c r="C61" s="50"/>
      <c r="D61" s="50"/>
      <c r="E61" s="51"/>
      <c r="F61" s="51"/>
      <c r="G61" s="51"/>
      <c r="H61" s="51"/>
      <c r="I61" s="52"/>
      <c r="J61" s="53"/>
    </row>
    <row r="62" spans="2:10" s="54" customFormat="1" ht="12.75" x14ac:dyDescent="0.2">
      <c r="B62" s="55" t="s">
        <v>42</v>
      </c>
      <c r="C62" s="56">
        <v>0</v>
      </c>
      <c r="D62" s="56">
        <v>0</v>
      </c>
      <c r="E62" s="51"/>
      <c r="F62" s="51"/>
      <c r="G62" s="51"/>
      <c r="H62" s="51"/>
      <c r="I62" s="52">
        <f t="shared" si="1"/>
        <v>0</v>
      </c>
      <c r="J62" s="53"/>
    </row>
    <row r="63" spans="2:10" s="54" customFormat="1" ht="12.75" x14ac:dyDescent="0.2">
      <c r="B63" s="81" t="s">
        <v>37</v>
      </c>
      <c r="C63" s="82">
        <v>0</v>
      </c>
      <c r="D63" s="82">
        <v>0</v>
      </c>
      <c r="E63" s="84"/>
      <c r="F63" s="84"/>
      <c r="G63" s="84"/>
      <c r="H63" s="84"/>
      <c r="I63" s="85">
        <f t="shared" si="1"/>
        <v>0</v>
      </c>
      <c r="J63" s="86"/>
    </row>
    <row r="64" spans="2:10" s="64" customFormat="1" ht="12.75" x14ac:dyDescent="0.2">
      <c r="B64" s="60" t="s">
        <v>55</v>
      </c>
      <c r="C64" s="61">
        <f>SUM(C62:C63)</f>
        <v>0</v>
      </c>
      <c r="D64" s="61">
        <f>SUM(D62:D63)</f>
        <v>0</v>
      </c>
      <c r="E64" s="61"/>
      <c r="F64" s="61"/>
      <c r="G64" s="61"/>
      <c r="H64" s="61"/>
      <c r="I64" s="62">
        <f t="shared" si="1"/>
        <v>0</v>
      </c>
      <c r="J64" s="63"/>
    </row>
    <row r="65" spans="2:10" ht="6" customHeight="1" x14ac:dyDescent="0.25">
      <c r="B65" s="9"/>
      <c r="C65" s="27"/>
      <c r="D65" s="27"/>
      <c r="E65" s="11"/>
      <c r="F65" s="11"/>
      <c r="G65" s="11"/>
      <c r="H65" s="11"/>
      <c r="I65" s="12"/>
      <c r="J65" s="13"/>
    </row>
    <row r="66" spans="2:10" s="54" customFormat="1" ht="12.75" x14ac:dyDescent="0.2">
      <c r="B66" s="60" t="s">
        <v>38</v>
      </c>
      <c r="C66" s="50"/>
      <c r="D66" s="50"/>
      <c r="E66" s="51"/>
      <c r="F66" s="51"/>
      <c r="G66" s="51"/>
      <c r="H66" s="51"/>
      <c r="I66" s="52"/>
      <c r="J66" s="53"/>
    </row>
    <row r="67" spans="2:10" s="54" customFormat="1" ht="12.75" x14ac:dyDescent="0.2">
      <c r="B67" s="55" t="s">
        <v>39</v>
      </c>
      <c r="C67" s="56">
        <v>0</v>
      </c>
      <c r="D67" s="56">
        <v>0</v>
      </c>
      <c r="E67" s="51"/>
      <c r="F67" s="51"/>
      <c r="G67" s="51"/>
      <c r="H67" s="51"/>
      <c r="I67" s="52">
        <f t="shared" si="1"/>
        <v>0</v>
      </c>
      <c r="J67" s="53">
        <f>I67/$I$69</f>
        <v>0</v>
      </c>
    </row>
    <row r="68" spans="2:10" s="54" customFormat="1" ht="12.75" x14ac:dyDescent="0.2">
      <c r="B68" s="81" t="s">
        <v>43</v>
      </c>
      <c r="C68" s="82">
        <v>0</v>
      </c>
      <c r="D68" s="83">
        <f>D21*$F$3</f>
        <v>30000</v>
      </c>
      <c r="E68" s="84"/>
      <c r="F68" s="84"/>
      <c r="G68" s="84"/>
      <c r="H68" s="84"/>
      <c r="I68" s="85">
        <f t="shared" si="1"/>
        <v>30000</v>
      </c>
      <c r="J68" s="86">
        <f>I68/$I$69</f>
        <v>1</v>
      </c>
    </row>
    <row r="69" spans="2:10" s="64" customFormat="1" ht="12.75" x14ac:dyDescent="0.2">
      <c r="B69" s="60" t="s">
        <v>54</v>
      </c>
      <c r="C69" s="61">
        <f>SUM(C67:C68)</f>
        <v>0</v>
      </c>
      <c r="D69" s="61">
        <f>SUM(D67:D68)</f>
        <v>30000</v>
      </c>
      <c r="E69" s="61"/>
      <c r="F69" s="61"/>
      <c r="G69" s="61"/>
      <c r="H69" s="61"/>
      <c r="I69" s="62">
        <f t="shared" si="1"/>
        <v>30000</v>
      </c>
      <c r="J69" s="63">
        <f>I69/$I$71</f>
        <v>2.9556650246305417E-2</v>
      </c>
    </row>
    <row r="70" spans="2:10" ht="6.75" customHeight="1" x14ac:dyDescent="0.25">
      <c r="B70" s="21"/>
      <c r="C70" s="28"/>
      <c r="D70" s="28"/>
      <c r="E70" s="76"/>
      <c r="F70" s="76"/>
      <c r="G70" s="76"/>
      <c r="H70" s="76"/>
      <c r="I70" s="14"/>
      <c r="J70" s="15"/>
    </row>
    <row r="71" spans="2:10" ht="15.75" thickBot="1" x14ac:dyDescent="0.3">
      <c r="B71" s="18" t="s">
        <v>3</v>
      </c>
      <c r="C71" s="19">
        <f>SUM(C46,C54,C59,C64,C69)</f>
        <v>75000</v>
      </c>
      <c r="D71" s="19">
        <f>SUM(D46,D54,D59,D64,D69)</f>
        <v>940000</v>
      </c>
      <c r="E71" s="19"/>
      <c r="F71" s="19"/>
      <c r="G71" s="19"/>
      <c r="H71" s="19"/>
      <c r="I71" s="20">
        <f>SUM(C71:H71)</f>
        <v>1015000</v>
      </c>
      <c r="J71" s="71"/>
    </row>
    <row r="72" spans="2:10" ht="15.75" thickTop="1" x14ac:dyDescent="0.25">
      <c r="B72" s="21" t="s">
        <v>4</v>
      </c>
      <c r="C72" s="22">
        <f>C38-C71</f>
        <v>0</v>
      </c>
      <c r="D72" s="22">
        <f>D38-D71</f>
        <v>-582000</v>
      </c>
      <c r="E72" s="22"/>
      <c r="F72" s="22"/>
      <c r="G72" s="22"/>
      <c r="H72" s="22"/>
      <c r="I72" s="23"/>
      <c r="J72" s="70"/>
    </row>
    <row r="73" spans="2:10" x14ac:dyDescent="0.25">
      <c r="B73" s="21" t="s">
        <v>41</v>
      </c>
      <c r="C73" s="22">
        <f>C72</f>
        <v>0</v>
      </c>
      <c r="D73" s="22">
        <f>C73+D72</f>
        <v>-582000</v>
      </c>
      <c r="E73" s="22"/>
      <c r="F73" s="22"/>
      <c r="G73" s="22"/>
      <c r="H73" s="22"/>
      <c r="I73" s="23"/>
      <c r="J73" s="70"/>
    </row>
    <row r="74" spans="2:10" x14ac:dyDescent="0.25">
      <c r="B74" s="27"/>
      <c r="C74" s="16"/>
      <c r="D74" s="16"/>
      <c r="E74" s="16"/>
      <c r="F74" s="16"/>
      <c r="G74" s="16"/>
      <c r="H74" s="16"/>
      <c r="I74" s="16"/>
      <c r="J74" s="10"/>
    </row>
    <row r="75" spans="2:10" ht="18.75" x14ac:dyDescent="0.3">
      <c r="B75" s="92" t="s">
        <v>60</v>
      </c>
      <c r="C75" s="93"/>
      <c r="D75" s="93"/>
      <c r="E75" s="93"/>
      <c r="F75" s="93"/>
      <c r="G75" s="93"/>
      <c r="H75" s="94"/>
      <c r="I75" s="16"/>
      <c r="J75" s="10"/>
    </row>
    <row r="76" spans="2:10" x14ac:dyDescent="0.25">
      <c r="B76" s="77" t="s">
        <v>61</v>
      </c>
      <c r="C76" s="78"/>
      <c r="D76" s="78"/>
      <c r="E76" s="78"/>
      <c r="F76" s="78"/>
      <c r="G76" s="78"/>
      <c r="H76" s="79"/>
      <c r="I76" s="16"/>
      <c r="J76" s="10"/>
    </row>
    <row r="77" spans="2:10" x14ac:dyDescent="0.25">
      <c r="B77" s="77" t="s">
        <v>62</v>
      </c>
      <c r="C77" s="78"/>
      <c r="D77" s="78"/>
      <c r="E77" s="78"/>
      <c r="F77" s="78"/>
      <c r="G77" s="78"/>
      <c r="H77" s="79"/>
      <c r="I77" s="16"/>
      <c r="J77" s="10"/>
    </row>
    <row r="80" spans="2:10" ht="18.75" x14ac:dyDescent="0.3">
      <c r="B80" s="92" t="s">
        <v>48</v>
      </c>
      <c r="C80" s="93"/>
      <c r="D80" s="93"/>
      <c r="E80" s="93"/>
      <c r="F80" s="93"/>
      <c r="G80" s="93"/>
      <c r="H80" s="93"/>
      <c r="I80" s="94"/>
    </row>
    <row r="81" spans="2:9" x14ac:dyDescent="0.25">
      <c r="B81" s="2" t="s">
        <v>0</v>
      </c>
      <c r="C81" s="25" t="s">
        <v>5</v>
      </c>
      <c r="D81" s="3" t="s">
        <v>6</v>
      </c>
      <c r="E81" s="3" t="s">
        <v>7</v>
      </c>
      <c r="F81" s="3" t="s">
        <v>8</v>
      </c>
      <c r="G81" s="3" t="s">
        <v>9</v>
      </c>
      <c r="H81" s="3" t="s">
        <v>10</v>
      </c>
      <c r="I81" s="95" t="s">
        <v>65</v>
      </c>
    </row>
    <row r="82" spans="2:9" x14ac:dyDescent="0.25">
      <c r="B82" s="40" t="s">
        <v>49</v>
      </c>
      <c r="C82" s="99"/>
      <c r="D82" s="100"/>
      <c r="E82" s="100"/>
      <c r="F82" s="100"/>
      <c r="G82" s="100"/>
      <c r="H82" s="100"/>
      <c r="I82" s="96"/>
    </row>
    <row r="83" spans="2:9" x14ac:dyDescent="0.25">
      <c r="B83" s="40" t="s">
        <v>50</v>
      </c>
      <c r="C83" s="101">
        <f>C38/C29</f>
        <v>10714.285714285714</v>
      </c>
      <c r="D83" s="101"/>
      <c r="E83" s="101"/>
      <c r="F83" s="101"/>
      <c r="G83" s="101"/>
      <c r="H83" s="101"/>
      <c r="I83" s="97"/>
    </row>
    <row r="84" spans="2:9" x14ac:dyDescent="0.25">
      <c r="B84" s="40" t="s">
        <v>63</v>
      </c>
      <c r="C84" s="101"/>
      <c r="D84" s="101"/>
      <c r="E84" s="101"/>
      <c r="F84" s="101"/>
      <c r="G84" s="101"/>
      <c r="H84" s="101"/>
      <c r="I84" s="97"/>
    </row>
    <row r="85" spans="2:9" x14ac:dyDescent="0.25">
      <c r="B85" s="80" t="s">
        <v>64</v>
      </c>
      <c r="C85" s="102"/>
      <c r="D85" s="102"/>
      <c r="E85" s="102"/>
      <c r="F85" s="102"/>
      <c r="G85" s="102"/>
      <c r="H85" s="102"/>
      <c r="I85" s="9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Plumley</dc:creator>
  <cp:lastModifiedBy>Robert Plumley</cp:lastModifiedBy>
  <dcterms:created xsi:type="dcterms:W3CDTF">2015-10-30T11:48:15Z</dcterms:created>
  <dcterms:modified xsi:type="dcterms:W3CDTF">2016-03-16T08:17:10Z</dcterms:modified>
</cp:coreProperties>
</file>